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Inventaire" sheetId="1" r:id="rId1"/>
    <sheet name="Feuil2" sheetId="2" state="hidden" r:id="rId2"/>
  </sheets>
  <definedNames/>
  <calcPr fullCalcOnLoad="1"/>
</workbook>
</file>

<file path=xl/sharedStrings.xml><?xml version="1.0" encoding="utf-8"?>
<sst xmlns="http://schemas.openxmlformats.org/spreadsheetml/2006/main" count="270" uniqueCount="215">
  <si>
    <t>Nbre
de
pces</t>
  </si>
  <si>
    <t>Poids
total</t>
  </si>
  <si>
    <t xml:space="preserve">Poids
</t>
  </si>
  <si>
    <t>Élément de chaîne stéréo (ch.)</t>
  </si>
  <si>
    <t>Congélateur 10pi3 ou moins</t>
  </si>
  <si>
    <t>Radiateur (gaz ou électrique)</t>
  </si>
  <si>
    <t>SALLE DE SÉJOUR</t>
  </si>
  <si>
    <t>DIVERS</t>
  </si>
  <si>
    <t>Bibliothèque (par section)</t>
  </si>
  <si>
    <t>Bureau (petit)</t>
  </si>
  <si>
    <t>Canapé (3 places)</t>
  </si>
  <si>
    <t>Chaise berçante (bois)</t>
  </si>
  <si>
    <t>Chaise ordinaire</t>
  </si>
  <si>
    <t>Causeuse</t>
  </si>
  <si>
    <t>Divan-lit</t>
  </si>
  <si>
    <t>Haut-parleurs</t>
  </si>
  <si>
    <t>Fauteuil</t>
  </si>
  <si>
    <t>Horloge de parquet (grande)</t>
  </si>
  <si>
    <t>Horloge de parquet (petite)</t>
  </si>
  <si>
    <t>Meuble de stéréo</t>
  </si>
  <si>
    <t>Orgue</t>
  </si>
  <si>
    <t>Piano d'appartement et banc</t>
  </si>
  <si>
    <t>Porte-journaux</t>
  </si>
  <si>
    <t>Porte-manteau sur pied</t>
  </si>
  <si>
    <t>Radio et magnétocassette</t>
  </si>
  <si>
    <t>Repose pieds</t>
  </si>
  <si>
    <t>Table de salon, d'appoint</t>
  </si>
  <si>
    <t>Tapis, sous-tapis (grands)</t>
  </si>
  <si>
    <t>Tapis, sous-tapis (petits)</t>
  </si>
  <si>
    <t>Téléviseur - console</t>
  </si>
  <si>
    <t>Téléviseur et support</t>
  </si>
  <si>
    <t>Unité murale</t>
  </si>
  <si>
    <t>SALLE À MANGER</t>
  </si>
  <si>
    <t>Vaisselier (une pièce)</t>
  </si>
  <si>
    <t>Vaisselier (bas)</t>
  </si>
  <si>
    <t>Vaisselier (haut)</t>
  </si>
  <si>
    <t>Meuble de coin</t>
  </si>
  <si>
    <t>Chaise</t>
  </si>
  <si>
    <t>Desserte</t>
  </si>
  <si>
    <t>Table (petite)</t>
  </si>
  <si>
    <t>Coffre de cèdre</t>
  </si>
  <si>
    <t>Commode simple</t>
  </si>
  <si>
    <t>Garde-robe en bois</t>
  </si>
  <si>
    <t>Table de nuit</t>
  </si>
  <si>
    <t>Berceau</t>
  </si>
  <si>
    <t>Coffre à jouets</t>
  </si>
  <si>
    <t>Parc</t>
  </si>
  <si>
    <t>CUISINE</t>
  </si>
  <si>
    <t>Vaisselier</t>
  </si>
  <si>
    <t>Planche à repasser</t>
  </si>
  <si>
    <t>Table (4 pi ou moins)</t>
  </si>
  <si>
    <t>Table (5 à 6 pi)</t>
  </si>
  <si>
    <t>TV portative</t>
  </si>
  <si>
    <t>ÉLECTROMÉNAGERS</t>
  </si>
  <si>
    <t>Aspirateur</t>
  </si>
  <si>
    <t>Climatiseur</t>
  </si>
  <si>
    <t>Compacteur à déchets</t>
  </si>
  <si>
    <t>Cuisinière</t>
  </si>
  <si>
    <t>Déshumidificateur</t>
  </si>
  <si>
    <t>Four à micro-ondes</t>
  </si>
  <si>
    <t>Humidificateur</t>
  </si>
  <si>
    <t>Lave-vaisselle</t>
  </si>
  <si>
    <t>Machine à coudre (meuble)</t>
  </si>
  <si>
    <t>Machine à coudre (portative)</t>
  </si>
  <si>
    <t>Machine à laver</t>
  </si>
  <si>
    <t>Réfrigérateur 6 pi3 ou moins</t>
  </si>
  <si>
    <t>Sécheuse</t>
  </si>
  <si>
    <t>Balançoire</t>
  </si>
  <si>
    <t>BBQ au charbon de bois</t>
  </si>
  <si>
    <t>BBQ au gaz</t>
  </si>
  <si>
    <t>Brouette</t>
  </si>
  <si>
    <t>Chaise de jardin</t>
  </si>
  <si>
    <t>Chaise longue</t>
  </si>
  <si>
    <t>Chasse-neige (1 à 7 hp)</t>
  </si>
  <si>
    <t>Échelle téléscopique</t>
  </si>
  <si>
    <t>Escabeau</t>
  </si>
  <si>
    <t>Moteur hors-bord (25 hp)</t>
  </si>
  <si>
    <t>Parasol</t>
  </si>
  <si>
    <t>Piscine d'enfant</t>
  </si>
  <si>
    <t>Table de jardin</t>
  </si>
  <si>
    <t>Table de pique-nique</t>
  </si>
  <si>
    <t>Tondeuse à essence</t>
  </si>
  <si>
    <t>Tondeuse électrique</t>
  </si>
  <si>
    <t>Tondeuse-tracteur (1 à 7 hp)</t>
  </si>
  <si>
    <t>Tuyau d'arrosage</t>
  </si>
  <si>
    <t>Armoire à fusils</t>
  </si>
  <si>
    <t>Bicyclette</t>
  </si>
  <si>
    <t>Bicyclette stationnaire</t>
  </si>
  <si>
    <t>Billard (surface en ardoise)</t>
  </si>
  <si>
    <t>Billard (4X8 pi)</t>
  </si>
  <si>
    <t>Bureau</t>
  </si>
  <si>
    <t>Coffre à outils   (petit)</t>
  </si>
  <si>
    <t>Coffre à outils   (grand)</t>
  </si>
  <si>
    <t>Escalier d'exercice</t>
  </si>
  <si>
    <t>Établi</t>
  </si>
  <si>
    <t>Landau</t>
  </si>
  <si>
    <t>Machine à ramer</t>
  </si>
  <si>
    <t>Malle de voyage</t>
  </si>
  <si>
    <t>Panier à linge</t>
  </si>
  <si>
    <t>Pneu</t>
  </si>
  <si>
    <t>Porte-plantes</t>
  </si>
  <si>
    <t>Poubelle</t>
  </si>
  <si>
    <t>Poussette d'enfant</t>
  </si>
  <si>
    <t>Sac de golf; paire de skis; luge</t>
  </si>
  <si>
    <t>Scie électrique sur pied</t>
  </si>
  <si>
    <t>Table de ping-pong</t>
  </si>
  <si>
    <t>Table et chaises pliantes (ch.)</t>
  </si>
  <si>
    <t>Tapis roulant</t>
  </si>
  <si>
    <t>Valise</t>
  </si>
  <si>
    <t>Voiturette d'enfant</t>
  </si>
  <si>
    <t>Ventilateur</t>
  </si>
  <si>
    <t>Étagères de métal</t>
  </si>
  <si>
    <t>Fauteuil rembourré cuir</t>
  </si>
  <si>
    <t>Clavier Électronique</t>
  </si>
  <si>
    <t>Réservoir d'eau</t>
  </si>
  <si>
    <t>Plante de plastique 7' haut</t>
  </si>
  <si>
    <t>Volume</t>
  </si>
  <si>
    <t>Volume total</t>
  </si>
  <si>
    <t xml:space="preserve">Coffre fort:   (___L)  (___P) (___H) </t>
  </si>
  <si>
    <t>Table avec rallonges</t>
  </si>
  <si>
    <t>Piano à quéue ou droit) + banc</t>
  </si>
  <si>
    <t>Tabouret</t>
  </si>
  <si>
    <t>Chaise haute</t>
  </si>
  <si>
    <t xml:space="preserve">T. Marbre: (___L)  (___P) (___H) </t>
  </si>
  <si>
    <t xml:space="preserve">                      11 à 15 pi3</t>
  </si>
  <si>
    <t xml:space="preserve">                      16 pi3 et plus</t>
  </si>
  <si>
    <t xml:space="preserve">                       7 à 10 pi3</t>
  </si>
  <si>
    <t xml:space="preserve">                      11 pi3 et plus</t>
  </si>
  <si>
    <t xml:space="preserve">                 Superposés (2)</t>
  </si>
  <si>
    <t>EMBALLAGE PAR LE CLIENT</t>
  </si>
  <si>
    <t xml:space="preserve">ESTIMÉ VOLUMÉTRIQUE DES MEUBLES </t>
  </si>
  <si>
    <t>PIED CUBE</t>
  </si>
  <si>
    <t>ESTIMÉ VOLUMÉTRIQUE DES BOITES EMBALLÉES PAR LA COMPAGNIE</t>
  </si>
  <si>
    <t>ESTIMÉ VOLUMÉTRIQUE DES BOITES EMBALLÉES PAR LE CLIENT</t>
  </si>
  <si>
    <t>FACTEUR POIDS</t>
  </si>
  <si>
    <t>LBS/P.C.</t>
  </si>
  <si>
    <t>POIDS TOTAL ESTIMÉ DU DÉMÉNAGEMENT</t>
  </si>
  <si>
    <t>LBS</t>
  </si>
  <si>
    <t>Lampe</t>
  </si>
  <si>
    <t>Bibliothèque</t>
  </si>
  <si>
    <t>Armoire / Garde-Robe</t>
  </si>
  <si>
    <t>Armoire</t>
  </si>
  <si>
    <t>TOTAL</t>
  </si>
  <si>
    <t>Boîte à vaisselle (18 po X 18 po X 28 po)</t>
  </si>
  <si>
    <t>Boîte abat-jour (22 po X 22 po X 18 po)</t>
  </si>
  <si>
    <t>Boîte garde-robes 24 po X 21 po X 40 po (inclus la barre)</t>
  </si>
  <si>
    <t>Boîte pour miroir / cadre (Inner) 41 po X 4 po X 30 po</t>
  </si>
  <si>
    <t>Boîte pour miroir / cadre (Outer) 42 po X 4 po X 34 po</t>
  </si>
  <si>
    <t>1,5 pieds cubes (16 3/8 po X 12 5/8 po X 12 5/8 po)</t>
  </si>
  <si>
    <t>2 pieds cubes (18 po X 15 po X 12-1/2 po)</t>
  </si>
  <si>
    <t>4 pieds cubes (18 1/4 po X 18 1/4 po X 21 po)</t>
  </si>
  <si>
    <t>5 pieds cubes (18 po X 18 po X 27 po)</t>
  </si>
  <si>
    <t>BOITES</t>
  </si>
  <si>
    <t>Autres:</t>
  </si>
  <si>
    <t>TOTAL PIED CUBE</t>
  </si>
  <si>
    <t>EMBALLAGE PAR LA COMPAGNIE</t>
  </si>
  <si>
    <t>NOTES:</t>
  </si>
  <si>
    <t>ARTICLES D'EXTÉRIEUR</t>
  </si>
  <si>
    <t>MISE EN GARDE</t>
  </si>
  <si>
    <t>TABLEAU D'INVENTAIRE</t>
  </si>
  <si>
    <t>Table à langer</t>
  </si>
  <si>
    <t>Bassinette</t>
  </si>
  <si>
    <t>CHAMBRES</t>
  </si>
  <si>
    <t>CHAMBRE DE BÉBÉ</t>
  </si>
  <si>
    <t>Trampoline</t>
  </si>
  <si>
    <t>Articles</t>
  </si>
  <si>
    <t>Module de jeux pour enfant</t>
  </si>
  <si>
    <t>Carré de sable</t>
  </si>
  <si>
    <t>Table a pique-nique pour enfant</t>
  </si>
  <si>
    <t xml:space="preserve">                     double</t>
  </si>
  <si>
    <t xml:space="preserve">                     triple</t>
  </si>
  <si>
    <t>Lit(s)        simple</t>
  </si>
  <si>
    <t xml:space="preserve">                 double</t>
  </si>
  <si>
    <t xml:space="preserve">                 queen</t>
  </si>
  <si>
    <t xml:space="preserve">                 king</t>
  </si>
  <si>
    <t xml:space="preserve">                 eau</t>
  </si>
  <si>
    <t>Foyer extérieur</t>
  </si>
  <si>
    <t>BUREAU</t>
  </si>
  <si>
    <t>Chaise de bureau</t>
  </si>
  <si>
    <t>Crédence</t>
  </si>
  <si>
    <t>Étagères</t>
  </si>
  <si>
    <t>Filières 2 tiroirs</t>
  </si>
  <si>
    <t>Filières 3 tiroirs</t>
  </si>
  <si>
    <t>Filières 4 tiroirs</t>
  </si>
  <si>
    <t>Ordinateur / Imprimante / Écran / Clavier</t>
  </si>
  <si>
    <t>AUTRES (CE QUI N'EST PAS SUR LA LISTE)</t>
  </si>
  <si>
    <t>Chariot pour enfant (qui se place derrière un vélo)</t>
  </si>
  <si>
    <t>Brouette pour enfant</t>
  </si>
  <si>
    <t>Panier de basketball (tour)</t>
  </si>
  <si>
    <t>Gazebo</t>
  </si>
  <si>
    <t>Banc de quéteux</t>
  </si>
  <si>
    <t>Établi mobile (Workmate)</t>
  </si>
  <si>
    <t>1- La distance entre le camion et l'entrée</t>
  </si>
  <si>
    <t>3- Nombre de boite à déménager</t>
  </si>
  <si>
    <t>4- Distance entre les 2 adresses</t>
  </si>
  <si>
    <t>5- Stationnement pour le camion prévu ou non</t>
  </si>
  <si>
    <t>6- Appareils électroménagers non vidés de leurs contenus</t>
  </si>
  <si>
    <t>8- Laveuse et sécheuse non débranchées</t>
  </si>
  <si>
    <t>9- Montage et démontage de certains articles (miroir bureau madame, cadre ou peinture, lit, rideau,</t>
  </si>
  <si>
    <t xml:space="preserve">     pattes de table de cuisine, bassinette, meuble en mélamine, porte de réfrigérateur, étagère, ect.)</t>
  </si>
  <si>
    <t>10- Emballage des plantes ou fleurs</t>
  </si>
  <si>
    <t xml:space="preserve">Prenez note que les facteurs suivants peuvent influencer le résultat final ou le montant total du déménagement. </t>
  </si>
  <si>
    <t>* Si vous avez des items qui ne se trouvent pas dans le tableau d'inventaire, nous vous demandons de l'inscrire dans la case AUTRES.</t>
  </si>
  <si>
    <t>SIGNATURE DU CLIENT</t>
  </si>
  <si>
    <t>Elliptique</t>
  </si>
  <si>
    <t>Lecteur DVD</t>
  </si>
  <si>
    <t>Grille Pain</t>
  </si>
  <si>
    <t>Lampe de table</t>
  </si>
  <si>
    <t>Lampe sur pied</t>
  </si>
  <si>
    <t>Curio</t>
  </si>
  <si>
    <t>Abri d'auto</t>
  </si>
  <si>
    <r>
      <t xml:space="preserve">TV Écran plat     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(grandeur:            )</t>
    </r>
  </si>
  <si>
    <t>Veuillez vous assurer d'aviser nos conseillers au moment de la transmission de ce document</t>
  </si>
  <si>
    <t>2- Nombre d'étage aux 2 adresses</t>
  </si>
  <si>
    <t>7- Appareils électrique non débranchés et fils enroulés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</si>
</sst>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_(* #,##0_);_(* \(#,##0\);_(* &quot;-&quot;??_);_(@_)"/>
    <numFmt numFmtId="181" formatCode="dd/mm/yyyy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 wrapText="1"/>
      <protection/>
    </xf>
    <xf numFmtId="3" fontId="3" fillId="0" borderId="16" xfId="0" applyNumberFormat="1" applyFont="1" applyBorder="1" applyAlignment="1" applyProtection="1">
      <alignment/>
      <protection/>
    </xf>
    <xf numFmtId="1" fontId="3" fillId="0" borderId="3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180" fontId="3" fillId="0" borderId="17" xfId="15" applyNumberFormat="1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8" fillId="3" borderId="21" xfId="0" applyFont="1" applyFill="1" applyBorder="1" applyAlignment="1" applyProtection="1">
      <alignment horizontal="center" vertical="center"/>
      <protection/>
    </xf>
    <xf numFmtId="0" fontId="10" fillId="3" borderId="21" xfId="0" applyFont="1" applyFill="1" applyBorder="1" applyAlignment="1" applyProtection="1">
      <alignment vertical="center" wrapText="1"/>
      <protection/>
    </xf>
    <xf numFmtId="0" fontId="10" fillId="3" borderId="2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3" fontId="7" fillId="3" borderId="25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7" fillId="3" borderId="25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3" fontId="7" fillId="0" borderId="22" xfId="0" applyNumberFormat="1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3" borderId="22" xfId="0" applyFont="1" applyFill="1" applyBorder="1" applyAlignment="1" applyProtection="1">
      <alignment vertical="center"/>
      <protection/>
    </xf>
    <xf numFmtId="0" fontId="7" fillId="3" borderId="22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vertical="center"/>
      <protection/>
    </xf>
    <xf numFmtId="3" fontId="7" fillId="0" borderId="21" xfId="0" applyNumberFormat="1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3" fontId="7" fillId="0" borderId="25" xfId="0" applyNumberFormat="1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3" borderId="22" xfId="0" applyFont="1" applyFill="1" applyBorder="1" applyAlignment="1" applyProtection="1">
      <alignment horizontal="center" vertical="center"/>
      <protection/>
    </xf>
    <xf numFmtId="0" fontId="7" fillId="3" borderId="22" xfId="0" applyFont="1" applyFill="1" applyBorder="1" applyAlignment="1" applyProtection="1">
      <alignment vertical="center" wrapText="1"/>
      <protection/>
    </xf>
    <xf numFmtId="3" fontId="7" fillId="3" borderId="22" xfId="0" applyNumberFormat="1" applyFont="1" applyFill="1" applyBorder="1" applyAlignment="1" applyProtection="1">
      <alignment horizontal="center" vertical="center"/>
      <protection/>
    </xf>
    <xf numFmtId="0" fontId="7" fillId="3" borderId="21" xfId="0" applyFont="1" applyFill="1" applyBorder="1" applyAlignment="1" applyProtection="1">
      <alignment vertical="center"/>
      <protection/>
    </xf>
    <xf numFmtId="3" fontId="7" fillId="3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vertical="center"/>
      <protection/>
    </xf>
    <xf numFmtId="0" fontId="7" fillId="3" borderId="24" xfId="0" applyFont="1" applyFill="1" applyBorder="1" applyAlignment="1" applyProtection="1">
      <alignment vertical="center"/>
      <protection/>
    </xf>
    <xf numFmtId="3" fontId="7" fillId="0" borderId="23" xfId="0" applyNumberFormat="1" applyFont="1" applyBorder="1" applyAlignment="1" applyProtection="1">
      <alignment horizontal="center" vertical="center"/>
      <protection/>
    </xf>
    <xf numFmtId="0" fontId="7" fillId="3" borderId="24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vertical="center" wrapText="1"/>
      <protection/>
    </xf>
    <xf numFmtId="3" fontId="7" fillId="0" borderId="25" xfId="0" applyNumberFormat="1" applyFont="1" applyBorder="1" applyAlignment="1" applyProtection="1">
      <alignment vertical="center"/>
      <protection/>
    </xf>
    <xf numFmtId="3" fontId="7" fillId="0" borderId="22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7" fillId="2" borderId="29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vertical="center"/>
      <protection locked="0"/>
    </xf>
    <xf numFmtId="0" fontId="5" fillId="3" borderId="22" xfId="0" applyFont="1" applyFill="1" applyBorder="1" applyAlignment="1" applyProtection="1">
      <alignment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2" borderId="22" xfId="0" applyFont="1" applyFill="1" applyBorder="1" applyAlignment="1" applyProtection="1">
      <alignment vertical="center"/>
      <protection locked="0"/>
    </xf>
    <xf numFmtId="3" fontId="5" fillId="0" borderId="22" xfId="0" applyNumberFormat="1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5" fillId="4" borderId="22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0" fillId="3" borderId="23" xfId="0" applyFont="1" applyFill="1" applyBorder="1" applyAlignment="1" applyProtection="1">
      <alignment horizontal="left"/>
      <protection locked="0"/>
    </xf>
    <xf numFmtId="0" fontId="0" fillId="3" borderId="12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right"/>
      <protection/>
    </xf>
    <xf numFmtId="175" fontId="3" fillId="0" borderId="8" xfId="0" applyNumberFormat="1" applyFont="1" applyBorder="1" applyAlignment="1" applyProtection="1">
      <alignment horizontal="left"/>
      <protection/>
    </xf>
    <xf numFmtId="175" fontId="3" fillId="0" borderId="11" xfId="0" applyNumberFormat="1" applyFont="1" applyBorder="1" applyAlignment="1" applyProtection="1">
      <alignment horizontal="left"/>
      <protection/>
    </xf>
    <xf numFmtId="175" fontId="3" fillId="0" borderId="12" xfId="0" applyNumberFormat="1" applyFont="1" applyBorder="1" applyAlignment="1" applyProtection="1">
      <alignment horizontal="left"/>
      <protection/>
    </xf>
    <xf numFmtId="0" fontId="3" fillId="0" borderId="8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2" fillId="5" borderId="30" xfId="0" applyFont="1" applyFill="1" applyBorder="1" applyAlignment="1" applyProtection="1">
      <alignment horizontal="center"/>
      <protection/>
    </xf>
    <xf numFmtId="0" fontId="2" fillId="5" borderId="0" xfId="0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34" xfId="0" applyFont="1" applyBorder="1" applyAlignment="1" applyProtection="1">
      <alignment horizontal="left" wrapText="1"/>
      <protection/>
    </xf>
    <xf numFmtId="0" fontId="0" fillId="0" borderId="35" xfId="0" applyFont="1" applyBorder="1" applyAlignment="1" applyProtection="1">
      <alignment horizontal="left" wrapText="1"/>
      <protection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1228725</xdr:colOff>
      <xdr:row>2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00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14</xdr:row>
      <xdr:rowOff>123825</xdr:rowOff>
    </xdr:to>
    <xdr:sp>
      <xdr:nvSpPr>
        <xdr:cNvPr id="1" name="Line 6"/>
        <xdr:cNvSpPr>
          <a:spLocks/>
        </xdr:cNvSpPr>
      </xdr:nvSpPr>
      <xdr:spPr>
        <a:xfrm flipV="1">
          <a:off x="3905250" y="866775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14</xdr:row>
      <xdr:rowOff>123825</xdr:rowOff>
    </xdr:to>
    <xdr:sp>
      <xdr:nvSpPr>
        <xdr:cNvPr id="2" name="Line 9"/>
        <xdr:cNvSpPr>
          <a:spLocks/>
        </xdr:cNvSpPr>
      </xdr:nvSpPr>
      <xdr:spPr>
        <a:xfrm>
          <a:off x="3905250" y="866775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15</xdr:row>
      <xdr:rowOff>0</xdr:rowOff>
    </xdr:to>
    <xdr:sp>
      <xdr:nvSpPr>
        <xdr:cNvPr id="3" name="Line 10"/>
        <xdr:cNvSpPr>
          <a:spLocks/>
        </xdr:cNvSpPr>
      </xdr:nvSpPr>
      <xdr:spPr>
        <a:xfrm flipV="1">
          <a:off x="3905250" y="8667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31</xdr:row>
      <xdr:rowOff>123825</xdr:rowOff>
    </xdr:to>
    <xdr:sp>
      <xdr:nvSpPr>
        <xdr:cNvPr id="4" name="Line 13"/>
        <xdr:cNvSpPr>
          <a:spLocks/>
        </xdr:cNvSpPr>
      </xdr:nvSpPr>
      <xdr:spPr>
        <a:xfrm flipV="1">
          <a:off x="3905250" y="464820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31</xdr:row>
      <xdr:rowOff>123825</xdr:rowOff>
    </xdr:to>
    <xdr:sp>
      <xdr:nvSpPr>
        <xdr:cNvPr id="5" name="Line 14"/>
        <xdr:cNvSpPr>
          <a:spLocks/>
        </xdr:cNvSpPr>
      </xdr:nvSpPr>
      <xdr:spPr>
        <a:xfrm>
          <a:off x="3905250" y="464820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32</xdr:row>
      <xdr:rowOff>0</xdr:rowOff>
    </xdr:to>
    <xdr:sp>
      <xdr:nvSpPr>
        <xdr:cNvPr id="6" name="Line 15"/>
        <xdr:cNvSpPr>
          <a:spLocks/>
        </xdr:cNvSpPr>
      </xdr:nvSpPr>
      <xdr:spPr>
        <a:xfrm flipV="1">
          <a:off x="3905250" y="46482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R92"/>
  <sheetViews>
    <sheetView tabSelected="1" zoomScale="115" zoomScaleNormal="115" workbookViewId="0" topLeftCell="A1">
      <selection activeCell="B18" sqref="B18"/>
    </sheetView>
  </sheetViews>
  <sheetFormatPr defaultColWidth="11.421875" defaultRowHeight="12.75"/>
  <cols>
    <col min="1" max="1" width="38.140625" style="57" customWidth="1"/>
    <col min="2" max="2" width="5.7109375" style="57" customWidth="1"/>
    <col min="3" max="3" width="6.00390625" style="57" hidden="1" customWidth="1"/>
    <col min="4" max="4" width="4.57421875" style="57" hidden="1" customWidth="1"/>
    <col min="5" max="5" width="5.57421875" style="57" hidden="1" customWidth="1"/>
    <col min="6" max="6" width="5.7109375" style="57" hidden="1" customWidth="1"/>
    <col min="7" max="7" width="33.28125" style="57" customWidth="1"/>
    <col min="8" max="8" width="5.7109375" style="57" customWidth="1"/>
    <col min="9" max="9" width="6.00390625" style="57" hidden="1" customWidth="1"/>
    <col min="10" max="10" width="4.57421875" style="57" hidden="1" customWidth="1"/>
    <col min="11" max="11" width="5.57421875" style="58" hidden="1" customWidth="1"/>
    <col min="12" max="12" width="5.57421875" style="57" hidden="1" customWidth="1"/>
    <col min="13" max="13" width="47.00390625" style="57" bestFit="1" customWidth="1"/>
    <col min="14" max="14" width="5.7109375" style="57" customWidth="1"/>
    <col min="15" max="15" width="4.00390625" style="55" hidden="1" customWidth="1"/>
    <col min="16" max="16" width="4.421875" style="55" hidden="1" customWidth="1"/>
    <col min="17" max="17" width="4.8515625" style="55" hidden="1" customWidth="1"/>
    <col min="18" max="18" width="5.00390625" style="56" hidden="1" customWidth="1"/>
    <col min="19" max="16384" width="11.421875" style="57" customWidth="1"/>
  </cols>
  <sheetData>
    <row r="1" spans="1:14" ht="12.75" customHeight="1">
      <c r="A1" s="169" t="s">
        <v>159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54"/>
    </row>
    <row r="2" spans="1:14" ht="12.7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54"/>
    </row>
    <row r="3" ht="12.75" customHeight="1" thickBot="1"/>
    <row r="4" spans="1:14" ht="12.75" customHeight="1">
      <c r="A4" s="170" t="s">
        <v>158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</row>
    <row r="5" spans="1:14" ht="12.75" customHeight="1">
      <c r="A5" s="173" t="s">
        <v>201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4" ht="12.75" customHeight="1">
      <c r="A6" s="173" t="s">
        <v>212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</row>
    <row r="7" spans="1:14" ht="6.75" customHeight="1">
      <c r="A7" s="157"/>
      <c r="B7" s="158"/>
      <c r="C7" s="158"/>
      <c r="D7" s="158"/>
      <c r="E7" s="158"/>
      <c r="F7" s="158"/>
      <c r="G7" s="159"/>
      <c r="H7" s="158"/>
      <c r="I7" s="158"/>
      <c r="J7" s="158"/>
      <c r="K7" s="160"/>
      <c r="L7" s="158"/>
      <c r="M7" s="159"/>
      <c r="N7" s="59"/>
    </row>
    <row r="8" spans="1:14" ht="12.75" customHeight="1">
      <c r="A8" s="162" t="s">
        <v>192</v>
      </c>
      <c r="B8" s="161"/>
      <c r="C8" s="163"/>
      <c r="D8" s="163"/>
      <c r="E8" s="163"/>
      <c r="F8" s="163"/>
      <c r="G8" s="163" t="s">
        <v>196</v>
      </c>
      <c r="H8" s="161"/>
      <c r="I8" s="163"/>
      <c r="J8" s="163"/>
      <c r="K8" s="164"/>
      <c r="L8" s="163"/>
      <c r="M8" s="163"/>
      <c r="N8" s="165"/>
    </row>
    <row r="9" spans="1:14" ht="12.75" customHeight="1">
      <c r="A9" s="162" t="s">
        <v>213</v>
      </c>
      <c r="B9" s="161"/>
      <c r="C9" s="163"/>
      <c r="D9" s="163"/>
      <c r="E9" s="163"/>
      <c r="F9" s="163"/>
      <c r="G9" s="163" t="s">
        <v>214</v>
      </c>
      <c r="H9" s="161"/>
      <c r="I9" s="163"/>
      <c r="J9" s="163"/>
      <c r="K9" s="164"/>
      <c r="L9" s="163"/>
      <c r="M9" s="163"/>
      <c r="N9" s="165"/>
    </row>
    <row r="10" spans="1:14" ht="12.75" customHeight="1">
      <c r="A10" s="162" t="s">
        <v>193</v>
      </c>
      <c r="B10" s="161"/>
      <c r="C10" s="163"/>
      <c r="D10" s="163"/>
      <c r="E10" s="163"/>
      <c r="F10" s="163"/>
      <c r="G10" s="163" t="s">
        <v>197</v>
      </c>
      <c r="H10" s="161"/>
      <c r="I10" s="163"/>
      <c r="J10" s="163"/>
      <c r="K10" s="164"/>
      <c r="L10" s="163"/>
      <c r="M10" s="163"/>
      <c r="N10" s="165"/>
    </row>
    <row r="11" spans="1:14" ht="12.75" customHeight="1">
      <c r="A11" s="162" t="s">
        <v>194</v>
      </c>
      <c r="B11" s="161"/>
      <c r="C11" s="163"/>
      <c r="D11" s="163"/>
      <c r="E11" s="163"/>
      <c r="F11" s="163"/>
      <c r="G11" s="163" t="s">
        <v>198</v>
      </c>
      <c r="H11" s="161"/>
      <c r="I11" s="163"/>
      <c r="J11" s="163"/>
      <c r="K11" s="164"/>
      <c r="L11" s="163"/>
      <c r="M11" s="163"/>
      <c r="N11" s="165"/>
    </row>
    <row r="12" spans="1:14" ht="12.75" customHeight="1">
      <c r="A12" s="162" t="s">
        <v>195</v>
      </c>
      <c r="B12" s="161"/>
      <c r="C12" s="163"/>
      <c r="D12" s="163"/>
      <c r="E12" s="163"/>
      <c r="F12" s="163"/>
      <c r="G12" s="163" t="s">
        <v>199</v>
      </c>
      <c r="H12" s="161"/>
      <c r="I12" s="163"/>
      <c r="J12" s="163"/>
      <c r="K12" s="164"/>
      <c r="L12" s="163"/>
      <c r="M12" s="163"/>
      <c r="N12" s="165"/>
    </row>
    <row r="13" spans="1:14" ht="12.75" customHeight="1">
      <c r="A13" s="162"/>
      <c r="B13" s="163"/>
      <c r="C13" s="163"/>
      <c r="D13" s="163"/>
      <c r="E13" s="163"/>
      <c r="F13" s="163"/>
      <c r="G13" s="163" t="s">
        <v>200</v>
      </c>
      <c r="H13" s="161"/>
      <c r="I13" s="163"/>
      <c r="J13" s="163"/>
      <c r="K13" s="164"/>
      <c r="L13" s="163"/>
      <c r="M13" s="163"/>
      <c r="N13" s="165"/>
    </row>
    <row r="14" spans="1:14" ht="19.5" customHeight="1" thickBot="1">
      <c r="A14" s="166" t="s">
        <v>202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</row>
    <row r="15" spans="13:14" ht="12.75" customHeight="1">
      <c r="M15" s="55"/>
      <c r="N15" s="55"/>
    </row>
    <row r="16" spans="1:18" ht="30" customHeight="1">
      <c r="A16" s="60" t="s">
        <v>165</v>
      </c>
      <c r="B16" s="61" t="s">
        <v>0</v>
      </c>
      <c r="C16" s="62" t="s">
        <v>2</v>
      </c>
      <c r="D16" s="63" t="s">
        <v>1</v>
      </c>
      <c r="E16" s="63" t="s">
        <v>116</v>
      </c>
      <c r="F16" s="63" t="s">
        <v>117</v>
      </c>
      <c r="G16" s="64" t="s">
        <v>165</v>
      </c>
      <c r="H16" s="61" t="s">
        <v>0</v>
      </c>
      <c r="I16" s="65" t="s">
        <v>2</v>
      </c>
      <c r="J16" s="66" t="s">
        <v>1</v>
      </c>
      <c r="K16" s="66" t="s">
        <v>116</v>
      </c>
      <c r="L16" s="66" t="s">
        <v>117</v>
      </c>
      <c r="M16" s="60" t="s">
        <v>165</v>
      </c>
      <c r="N16" s="61" t="s">
        <v>0</v>
      </c>
      <c r="O16" s="67" t="s">
        <v>2</v>
      </c>
      <c r="P16" s="68" t="s">
        <v>1</v>
      </c>
      <c r="Q16" s="69" t="s">
        <v>116</v>
      </c>
      <c r="R16" s="70" t="s">
        <v>117</v>
      </c>
    </row>
    <row r="17" spans="1:18" s="79" customFormat="1" ht="26.25" customHeight="1">
      <c r="A17" s="71" t="s">
        <v>47</v>
      </c>
      <c r="B17" s="72"/>
      <c r="C17" s="73"/>
      <c r="D17" s="73"/>
      <c r="E17" s="73"/>
      <c r="F17" s="73"/>
      <c r="G17" s="74" t="s">
        <v>163</v>
      </c>
      <c r="H17" s="75"/>
      <c r="I17" s="76"/>
      <c r="J17" s="73"/>
      <c r="K17" s="77"/>
      <c r="L17" s="73"/>
      <c r="M17" s="71" t="s">
        <v>7</v>
      </c>
      <c r="N17" s="75"/>
      <c r="O17" s="78"/>
      <c r="P17" s="78"/>
      <c r="Q17" s="78"/>
      <c r="R17" s="78"/>
    </row>
    <row r="18" spans="1:18" ht="15" customHeight="1">
      <c r="A18" s="80" t="s">
        <v>122</v>
      </c>
      <c r="B18" s="81"/>
      <c r="C18" s="82">
        <v>25</v>
      </c>
      <c r="D18" s="83">
        <f aca="true" t="shared" si="0" ref="D18:D24">SUM(B18*C18)</f>
        <v>0</v>
      </c>
      <c r="E18" s="84">
        <v>5</v>
      </c>
      <c r="F18" s="83">
        <f aca="true" t="shared" si="1" ref="F18:F24">SUM(B18*E18)</f>
        <v>0</v>
      </c>
      <c r="G18" s="85" t="s">
        <v>44</v>
      </c>
      <c r="H18" s="81"/>
      <c r="I18" s="86">
        <v>80</v>
      </c>
      <c r="J18" s="83">
        <f aca="true" t="shared" si="2" ref="J18:J26">SUM(H18*I18)</f>
        <v>0</v>
      </c>
      <c r="K18" s="86">
        <v>15</v>
      </c>
      <c r="L18" s="83">
        <f aca="true" t="shared" si="3" ref="L18:L26">SUM(H18*K18)</f>
        <v>0</v>
      </c>
      <c r="M18" s="85" t="s">
        <v>85</v>
      </c>
      <c r="N18" s="81"/>
      <c r="O18" s="86">
        <v>50</v>
      </c>
      <c r="P18" s="87">
        <f>SUM(N18*O18)</f>
        <v>0</v>
      </c>
      <c r="Q18" s="86">
        <v>7</v>
      </c>
      <c r="R18" s="88">
        <f>SUM(N18*Q18)</f>
        <v>0</v>
      </c>
    </row>
    <row r="19" spans="1:18" ht="15" customHeight="1">
      <c r="A19" s="89" t="s">
        <v>12</v>
      </c>
      <c r="B19" s="81"/>
      <c r="C19" s="90">
        <v>25</v>
      </c>
      <c r="D19" s="83">
        <f t="shared" si="0"/>
        <v>0</v>
      </c>
      <c r="E19" s="91">
        <v>5</v>
      </c>
      <c r="F19" s="83">
        <f t="shared" si="1"/>
        <v>0</v>
      </c>
      <c r="G19" s="89" t="s">
        <v>161</v>
      </c>
      <c r="H19" s="81"/>
      <c r="I19" s="90">
        <v>50</v>
      </c>
      <c r="J19" s="83">
        <f t="shared" si="2"/>
        <v>0</v>
      </c>
      <c r="K19" s="91">
        <v>12</v>
      </c>
      <c r="L19" s="83">
        <f t="shared" si="3"/>
        <v>0</v>
      </c>
      <c r="M19" s="89" t="s">
        <v>210</v>
      </c>
      <c r="N19" s="81"/>
      <c r="O19" s="90">
        <v>100</v>
      </c>
      <c r="P19" s="87">
        <f aca="true" t="shared" si="4" ref="P19:P54">SUM(N19*O19)</f>
        <v>0</v>
      </c>
      <c r="Q19" s="91">
        <v>20</v>
      </c>
      <c r="R19" s="88">
        <f aca="true" t="shared" si="5" ref="R19:R54">SUM(N19*Q19)</f>
        <v>0</v>
      </c>
    </row>
    <row r="20" spans="1:18" ht="15" customHeight="1">
      <c r="A20" s="89" t="s">
        <v>50</v>
      </c>
      <c r="B20" s="81"/>
      <c r="C20" s="90">
        <v>50</v>
      </c>
      <c r="D20" s="83">
        <f t="shared" si="0"/>
        <v>0</v>
      </c>
      <c r="E20" s="91">
        <v>10</v>
      </c>
      <c r="F20" s="83">
        <f t="shared" si="1"/>
        <v>0</v>
      </c>
      <c r="G20" s="89" t="s">
        <v>11</v>
      </c>
      <c r="H20" s="81"/>
      <c r="I20" s="90">
        <v>40</v>
      </c>
      <c r="J20" s="83">
        <f t="shared" si="2"/>
        <v>0</v>
      </c>
      <c r="K20" s="91">
        <v>12</v>
      </c>
      <c r="L20" s="83">
        <f t="shared" si="3"/>
        <v>0</v>
      </c>
      <c r="M20" s="89" t="s">
        <v>190</v>
      </c>
      <c r="N20" s="81"/>
      <c r="O20" s="90">
        <v>50</v>
      </c>
      <c r="P20" s="87">
        <f t="shared" si="4"/>
        <v>0</v>
      </c>
      <c r="Q20" s="91">
        <v>8</v>
      </c>
      <c r="R20" s="88">
        <f t="shared" si="5"/>
        <v>0</v>
      </c>
    </row>
    <row r="21" spans="1:18" ht="15" customHeight="1">
      <c r="A21" s="89" t="s">
        <v>51</v>
      </c>
      <c r="B21" s="81"/>
      <c r="C21" s="90">
        <v>80</v>
      </c>
      <c r="D21" s="83">
        <f t="shared" si="0"/>
        <v>0</v>
      </c>
      <c r="E21" s="91">
        <v>15</v>
      </c>
      <c r="F21" s="83">
        <f t="shared" si="1"/>
        <v>0</v>
      </c>
      <c r="G21" s="89" t="s">
        <v>45</v>
      </c>
      <c r="H21" s="81"/>
      <c r="I21" s="90">
        <v>25</v>
      </c>
      <c r="J21" s="83">
        <f t="shared" si="2"/>
        <v>0</v>
      </c>
      <c r="K21" s="91">
        <v>5</v>
      </c>
      <c r="L21" s="83">
        <f t="shared" si="3"/>
        <v>0</v>
      </c>
      <c r="M21" s="89" t="s">
        <v>86</v>
      </c>
      <c r="N21" s="81"/>
      <c r="O21" s="90">
        <v>15</v>
      </c>
      <c r="P21" s="87">
        <f t="shared" si="4"/>
        <v>0</v>
      </c>
      <c r="Q21" s="91">
        <v>10</v>
      </c>
      <c r="R21" s="88">
        <f t="shared" si="5"/>
        <v>0</v>
      </c>
    </row>
    <row r="22" spans="1:18" ht="15" customHeight="1">
      <c r="A22" s="92" t="s">
        <v>121</v>
      </c>
      <c r="B22" s="81"/>
      <c r="C22" s="93">
        <v>10</v>
      </c>
      <c r="D22" s="83">
        <f t="shared" si="0"/>
        <v>0</v>
      </c>
      <c r="E22" s="93">
        <v>3</v>
      </c>
      <c r="F22" s="83">
        <f t="shared" si="1"/>
        <v>0</v>
      </c>
      <c r="G22" s="89" t="s">
        <v>46</v>
      </c>
      <c r="H22" s="81"/>
      <c r="I22" s="90">
        <v>35</v>
      </c>
      <c r="J22" s="83">
        <f t="shared" si="2"/>
        <v>0</v>
      </c>
      <c r="K22" s="91">
        <v>5</v>
      </c>
      <c r="L22" s="83">
        <f t="shared" si="3"/>
        <v>0</v>
      </c>
      <c r="M22" s="89" t="s">
        <v>87</v>
      </c>
      <c r="N22" s="81"/>
      <c r="O22" s="90">
        <v>50</v>
      </c>
      <c r="P22" s="87">
        <f t="shared" si="4"/>
        <v>0</v>
      </c>
      <c r="Q22" s="91">
        <v>7</v>
      </c>
      <c r="R22" s="88">
        <f t="shared" si="5"/>
        <v>0</v>
      </c>
    </row>
    <row r="23" spans="1:18" ht="15" customHeight="1">
      <c r="A23" s="89" t="s">
        <v>52</v>
      </c>
      <c r="B23" s="81"/>
      <c r="C23" s="90">
        <v>30</v>
      </c>
      <c r="D23" s="83">
        <f t="shared" si="0"/>
        <v>0</v>
      </c>
      <c r="E23" s="91">
        <v>5</v>
      </c>
      <c r="F23" s="83">
        <f t="shared" si="1"/>
        <v>0</v>
      </c>
      <c r="G23" s="89" t="s">
        <v>160</v>
      </c>
      <c r="H23" s="81"/>
      <c r="I23" s="90">
        <v>25</v>
      </c>
      <c r="J23" s="83">
        <f t="shared" si="2"/>
        <v>0</v>
      </c>
      <c r="K23" s="91">
        <v>5</v>
      </c>
      <c r="L23" s="83">
        <f t="shared" si="3"/>
        <v>0</v>
      </c>
      <c r="M23" s="89" t="s">
        <v>89</v>
      </c>
      <c r="N23" s="81"/>
      <c r="O23" s="90">
        <v>250</v>
      </c>
      <c r="P23" s="87">
        <f t="shared" si="4"/>
        <v>0</v>
      </c>
      <c r="Q23" s="91">
        <v>35</v>
      </c>
      <c r="R23" s="88">
        <f t="shared" si="5"/>
        <v>0</v>
      </c>
    </row>
    <row r="24" spans="1:18" ht="15" customHeight="1">
      <c r="A24" s="94" t="s">
        <v>48</v>
      </c>
      <c r="B24" s="81"/>
      <c r="C24" s="95">
        <v>150</v>
      </c>
      <c r="D24" s="83">
        <f t="shared" si="0"/>
        <v>0</v>
      </c>
      <c r="E24" s="91">
        <v>20</v>
      </c>
      <c r="F24" s="83">
        <f t="shared" si="1"/>
        <v>0</v>
      </c>
      <c r="G24" s="89" t="s">
        <v>43</v>
      </c>
      <c r="H24" s="81"/>
      <c r="I24" s="90">
        <v>30</v>
      </c>
      <c r="J24" s="83">
        <f t="shared" si="2"/>
        <v>0</v>
      </c>
      <c r="K24" s="91">
        <v>5</v>
      </c>
      <c r="L24" s="83">
        <f t="shared" si="3"/>
        <v>0</v>
      </c>
      <c r="M24" s="89" t="s">
        <v>88</v>
      </c>
      <c r="N24" s="81"/>
      <c r="O24" s="90">
        <v>600</v>
      </c>
      <c r="P24" s="87">
        <f t="shared" si="4"/>
        <v>0</v>
      </c>
      <c r="Q24" s="91">
        <v>80</v>
      </c>
      <c r="R24" s="88">
        <f t="shared" si="5"/>
        <v>0</v>
      </c>
    </row>
    <row r="25" spans="1:18" ht="15" customHeight="1">
      <c r="A25" s="96" t="s">
        <v>32</v>
      </c>
      <c r="B25" s="97"/>
      <c r="C25" s="91"/>
      <c r="D25" s="98"/>
      <c r="E25" s="98"/>
      <c r="F25" s="99"/>
      <c r="G25" s="89" t="s">
        <v>27</v>
      </c>
      <c r="H25" s="81"/>
      <c r="I25" s="90">
        <v>50</v>
      </c>
      <c r="J25" s="83">
        <f t="shared" si="2"/>
        <v>0</v>
      </c>
      <c r="K25" s="91">
        <v>10</v>
      </c>
      <c r="L25" s="83">
        <f t="shared" si="3"/>
        <v>0</v>
      </c>
      <c r="M25" s="89" t="s">
        <v>187</v>
      </c>
      <c r="N25" s="81"/>
      <c r="O25" s="90">
        <v>35</v>
      </c>
      <c r="P25" s="87">
        <f t="shared" si="4"/>
        <v>0</v>
      </c>
      <c r="Q25" s="91">
        <v>5</v>
      </c>
      <c r="R25" s="88">
        <f t="shared" si="5"/>
        <v>0</v>
      </c>
    </row>
    <row r="26" spans="1:18" ht="15" customHeight="1">
      <c r="A26" s="85" t="s">
        <v>139</v>
      </c>
      <c r="B26" s="81"/>
      <c r="C26" s="100">
        <v>80</v>
      </c>
      <c r="D26" s="101">
        <f aca="true" t="shared" si="6" ref="D26:D38">SUM(B26*C26)</f>
        <v>0</v>
      </c>
      <c r="E26" s="91">
        <v>20</v>
      </c>
      <c r="F26" s="102">
        <f aca="true" t="shared" si="7" ref="F26:F38">SUM(B26*E26)</f>
        <v>0</v>
      </c>
      <c r="G26" s="89" t="s">
        <v>28</v>
      </c>
      <c r="H26" s="81"/>
      <c r="I26" s="90">
        <v>15</v>
      </c>
      <c r="J26" s="83">
        <f t="shared" si="2"/>
        <v>0</v>
      </c>
      <c r="K26" s="91">
        <v>3</v>
      </c>
      <c r="L26" s="83">
        <f t="shared" si="3"/>
        <v>0</v>
      </c>
      <c r="M26" s="103" t="s">
        <v>186</v>
      </c>
      <c r="N26" s="81"/>
      <c r="O26" s="104">
        <v>50</v>
      </c>
      <c r="P26" s="87">
        <f t="shared" si="4"/>
        <v>0</v>
      </c>
      <c r="Q26" s="93">
        <v>8</v>
      </c>
      <c r="R26" s="88">
        <f t="shared" si="5"/>
        <v>0</v>
      </c>
    </row>
    <row r="27" spans="1:18" ht="15" customHeight="1">
      <c r="A27" s="89" t="s">
        <v>37</v>
      </c>
      <c r="B27" s="81"/>
      <c r="C27" s="90">
        <v>25</v>
      </c>
      <c r="D27" s="101">
        <f t="shared" si="6"/>
        <v>0</v>
      </c>
      <c r="E27" s="91">
        <v>5</v>
      </c>
      <c r="F27" s="102">
        <f t="shared" si="7"/>
        <v>0</v>
      </c>
      <c r="G27" s="105"/>
      <c r="H27" s="81"/>
      <c r="I27" s="106"/>
      <c r="J27" s="101"/>
      <c r="K27" s="93"/>
      <c r="L27" s="101"/>
      <c r="M27" s="92" t="s">
        <v>113</v>
      </c>
      <c r="N27" s="81"/>
      <c r="O27" s="104">
        <v>40</v>
      </c>
      <c r="P27" s="87">
        <f t="shared" si="4"/>
        <v>0</v>
      </c>
      <c r="Q27" s="93">
        <v>10</v>
      </c>
      <c r="R27" s="88">
        <f t="shared" si="5"/>
        <v>0</v>
      </c>
    </row>
    <row r="28" spans="1:18" ht="15" customHeight="1">
      <c r="A28" s="89" t="s">
        <v>209</v>
      </c>
      <c r="B28" s="81"/>
      <c r="C28" s="104">
        <v>80</v>
      </c>
      <c r="D28" s="101">
        <f>SUM(B28*C28)</f>
        <v>0</v>
      </c>
      <c r="E28" s="93">
        <v>20</v>
      </c>
      <c r="F28" s="102">
        <f>SUM(B28*E28)</f>
        <v>0</v>
      </c>
      <c r="G28" s="96" t="s">
        <v>6</v>
      </c>
      <c r="H28" s="107"/>
      <c r="I28" s="89"/>
      <c r="J28" s="99"/>
      <c r="K28" s="108"/>
      <c r="L28" s="109"/>
      <c r="M28" s="89" t="s">
        <v>92</v>
      </c>
      <c r="N28" s="81"/>
      <c r="O28" s="90">
        <v>70</v>
      </c>
      <c r="P28" s="87">
        <f t="shared" si="4"/>
        <v>0</v>
      </c>
      <c r="Q28" s="91">
        <v>10</v>
      </c>
      <c r="R28" s="88">
        <f t="shared" si="5"/>
        <v>0</v>
      </c>
    </row>
    <row r="29" spans="1:18" ht="15" customHeight="1">
      <c r="A29" s="92" t="s">
        <v>38</v>
      </c>
      <c r="B29" s="81"/>
      <c r="C29" s="104">
        <v>50</v>
      </c>
      <c r="D29" s="101">
        <f t="shared" si="6"/>
        <v>0</v>
      </c>
      <c r="E29" s="93">
        <v>15</v>
      </c>
      <c r="F29" s="102">
        <f t="shared" si="7"/>
        <v>0</v>
      </c>
      <c r="G29" s="110" t="s">
        <v>141</v>
      </c>
      <c r="H29" s="81"/>
      <c r="I29" s="84">
        <v>200</v>
      </c>
      <c r="J29" s="101">
        <f aca="true" t="shared" si="8" ref="J29:J60">SUM(H29*I29)</f>
        <v>0</v>
      </c>
      <c r="K29" s="93">
        <v>30</v>
      </c>
      <c r="L29" s="101">
        <f aca="true" t="shared" si="9" ref="L29:L60">SUM(H29*K29)</f>
        <v>0</v>
      </c>
      <c r="M29" s="89" t="s">
        <v>91</v>
      </c>
      <c r="N29" s="81"/>
      <c r="O29" s="90">
        <v>40</v>
      </c>
      <c r="P29" s="87">
        <f t="shared" si="4"/>
        <v>0</v>
      </c>
      <c r="Q29" s="91">
        <v>6</v>
      </c>
      <c r="R29" s="88">
        <f t="shared" si="5"/>
        <v>0</v>
      </c>
    </row>
    <row r="30" spans="1:18" ht="15" customHeight="1">
      <c r="A30" s="89" t="s">
        <v>138</v>
      </c>
      <c r="B30" s="81"/>
      <c r="C30" s="90">
        <v>20</v>
      </c>
      <c r="D30" s="101">
        <f t="shared" si="6"/>
        <v>0</v>
      </c>
      <c r="E30" s="91">
        <v>4</v>
      </c>
      <c r="F30" s="102">
        <f t="shared" si="7"/>
        <v>0</v>
      </c>
      <c r="G30" s="111" t="s">
        <v>8</v>
      </c>
      <c r="H30" s="81"/>
      <c r="I30" s="104">
        <v>65</v>
      </c>
      <c r="J30" s="101">
        <f t="shared" si="8"/>
        <v>0</v>
      </c>
      <c r="K30" s="93">
        <v>10</v>
      </c>
      <c r="L30" s="101">
        <f t="shared" si="9"/>
        <v>0</v>
      </c>
      <c r="M30" s="89" t="s">
        <v>204</v>
      </c>
      <c r="N30" s="81"/>
      <c r="O30" s="90">
        <v>150</v>
      </c>
      <c r="P30" s="87">
        <f t="shared" si="4"/>
        <v>0</v>
      </c>
      <c r="Q30" s="91">
        <v>25</v>
      </c>
      <c r="R30" s="88">
        <f t="shared" si="5"/>
        <v>0</v>
      </c>
    </row>
    <row r="31" spans="1:18" ht="15" customHeight="1">
      <c r="A31" s="89" t="s">
        <v>36</v>
      </c>
      <c r="B31" s="81"/>
      <c r="C31" s="90">
        <v>100</v>
      </c>
      <c r="D31" s="101">
        <f t="shared" si="6"/>
        <v>0</v>
      </c>
      <c r="E31" s="91">
        <v>20</v>
      </c>
      <c r="F31" s="102">
        <f t="shared" si="7"/>
        <v>0</v>
      </c>
      <c r="G31" s="111" t="s">
        <v>9</v>
      </c>
      <c r="H31" s="81"/>
      <c r="I31" s="104">
        <v>100</v>
      </c>
      <c r="J31" s="101">
        <f t="shared" si="8"/>
        <v>0</v>
      </c>
      <c r="K31" s="93">
        <v>10</v>
      </c>
      <c r="L31" s="101">
        <f t="shared" si="9"/>
        <v>0</v>
      </c>
      <c r="M31" s="92" t="s">
        <v>93</v>
      </c>
      <c r="N31" s="81"/>
      <c r="O31" s="104">
        <v>200</v>
      </c>
      <c r="P31" s="87">
        <f t="shared" si="4"/>
        <v>0</v>
      </c>
      <c r="Q31" s="93">
        <v>25</v>
      </c>
      <c r="R31" s="88">
        <f t="shared" si="5"/>
        <v>0</v>
      </c>
    </row>
    <row r="32" spans="1:18" ht="15" customHeight="1">
      <c r="A32" s="89" t="s">
        <v>39</v>
      </c>
      <c r="B32" s="81"/>
      <c r="C32" s="90">
        <v>80</v>
      </c>
      <c r="D32" s="101">
        <f t="shared" si="6"/>
        <v>0</v>
      </c>
      <c r="E32" s="91">
        <v>15</v>
      </c>
      <c r="F32" s="102">
        <f t="shared" si="7"/>
        <v>0</v>
      </c>
      <c r="G32" s="111" t="s">
        <v>10</v>
      </c>
      <c r="H32" s="81"/>
      <c r="I32" s="104">
        <v>200</v>
      </c>
      <c r="J32" s="101">
        <f t="shared" si="8"/>
        <v>0</v>
      </c>
      <c r="K32" s="93">
        <v>45</v>
      </c>
      <c r="L32" s="101">
        <f t="shared" si="9"/>
        <v>0</v>
      </c>
      <c r="M32" s="89" t="s">
        <v>94</v>
      </c>
      <c r="N32" s="81"/>
      <c r="O32" s="90">
        <v>140</v>
      </c>
      <c r="P32" s="87">
        <f t="shared" si="4"/>
        <v>0</v>
      </c>
      <c r="Q32" s="91">
        <v>20</v>
      </c>
      <c r="R32" s="88">
        <f t="shared" si="5"/>
        <v>0</v>
      </c>
    </row>
    <row r="33" spans="1:18" ht="15" customHeight="1">
      <c r="A33" s="89" t="s">
        <v>119</v>
      </c>
      <c r="B33" s="81"/>
      <c r="C33" s="95">
        <v>140</v>
      </c>
      <c r="D33" s="101">
        <f t="shared" si="6"/>
        <v>0</v>
      </c>
      <c r="E33" s="91">
        <v>30</v>
      </c>
      <c r="F33" s="102">
        <f t="shared" si="7"/>
        <v>0</v>
      </c>
      <c r="G33" s="111" t="s">
        <v>13</v>
      </c>
      <c r="H33" s="81"/>
      <c r="I33" s="104">
        <v>110</v>
      </c>
      <c r="J33" s="101">
        <f t="shared" si="8"/>
        <v>0</v>
      </c>
      <c r="K33" s="93">
        <v>35</v>
      </c>
      <c r="L33" s="101">
        <f t="shared" si="9"/>
        <v>0</v>
      </c>
      <c r="M33" s="89" t="s">
        <v>111</v>
      </c>
      <c r="N33" s="81"/>
      <c r="O33" s="90">
        <v>75</v>
      </c>
      <c r="P33" s="87">
        <f t="shared" si="4"/>
        <v>0</v>
      </c>
      <c r="Q33" s="91">
        <v>10</v>
      </c>
      <c r="R33" s="88">
        <f t="shared" si="5"/>
        <v>0</v>
      </c>
    </row>
    <row r="34" spans="1:18" ht="15" customHeight="1">
      <c r="A34" s="89" t="s">
        <v>27</v>
      </c>
      <c r="B34" s="81"/>
      <c r="C34" s="95">
        <v>50</v>
      </c>
      <c r="D34" s="101">
        <f t="shared" si="6"/>
        <v>0</v>
      </c>
      <c r="E34" s="91">
        <v>10</v>
      </c>
      <c r="F34" s="102">
        <f t="shared" si="7"/>
        <v>0</v>
      </c>
      <c r="G34" s="92" t="s">
        <v>11</v>
      </c>
      <c r="H34" s="81"/>
      <c r="I34" s="104">
        <v>40</v>
      </c>
      <c r="J34" s="101">
        <f t="shared" si="8"/>
        <v>0</v>
      </c>
      <c r="K34" s="93">
        <v>12</v>
      </c>
      <c r="L34" s="101">
        <f t="shared" si="9"/>
        <v>0</v>
      </c>
      <c r="M34" s="89" t="s">
        <v>189</v>
      </c>
      <c r="N34" s="81"/>
      <c r="O34" s="90">
        <v>150</v>
      </c>
      <c r="P34" s="87">
        <f t="shared" si="4"/>
        <v>0</v>
      </c>
      <c r="Q34" s="91">
        <v>20</v>
      </c>
      <c r="R34" s="88">
        <f t="shared" si="5"/>
        <v>0</v>
      </c>
    </row>
    <row r="35" spans="1:18" ht="15" customHeight="1">
      <c r="A35" s="89" t="s">
        <v>28</v>
      </c>
      <c r="B35" s="81"/>
      <c r="C35" s="95">
        <v>15</v>
      </c>
      <c r="D35" s="101">
        <f t="shared" si="6"/>
        <v>0</v>
      </c>
      <c r="E35" s="91">
        <v>3</v>
      </c>
      <c r="F35" s="102">
        <f t="shared" si="7"/>
        <v>0</v>
      </c>
      <c r="G35" s="92" t="s">
        <v>12</v>
      </c>
      <c r="H35" s="81"/>
      <c r="I35" s="104">
        <v>25</v>
      </c>
      <c r="J35" s="101">
        <f t="shared" si="8"/>
        <v>0</v>
      </c>
      <c r="K35" s="93">
        <v>5</v>
      </c>
      <c r="L35" s="101">
        <f t="shared" si="9"/>
        <v>0</v>
      </c>
      <c r="M35" s="89" t="s">
        <v>95</v>
      </c>
      <c r="N35" s="81"/>
      <c r="O35" s="90">
        <v>35</v>
      </c>
      <c r="P35" s="87">
        <f t="shared" si="4"/>
        <v>0</v>
      </c>
      <c r="Q35" s="91">
        <v>20</v>
      </c>
      <c r="R35" s="88">
        <f t="shared" si="5"/>
        <v>0</v>
      </c>
    </row>
    <row r="36" spans="1:18" ht="15" customHeight="1">
      <c r="A36" s="89" t="s">
        <v>34</v>
      </c>
      <c r="B36" s="81"/>
      <c r="C36" s="90">
        <v>150</v>
      </c>
      <c r="D36" s="101">
        <f t="shared" si="6"/>
        <v>0</v>
      </c>
      <c r="E36" s="91">
        <v>30</v>
      </c>
      <c r="F36" s="102">
        <f t="shared" si="7"/>
        <v>0</v>
      </c>
      <c r="G36" s="92" t="s">
        <v>14</v>
      </c>
      <c r="H36" s="81"/>
      <c r="I36" s="104">
        <v>325</v>
      </c>
      <c r="J36" s="101">
        <f t="shared" si="8"/>
        <v>0</v>
      </c>
      <c r="K36" s="93">
        <v>40</v>
      </c>
      <c r="L36" s="101">
        <f t="shared" si="9"/>
        <v>0</v>
      </c>
      <c r="M36" s="89" t="s">
        <v>96</v>
      </c>
      <c r="N36" s="81"/>
      <c r="O36" s="90">
        <v>25</v>
      </c>
      <c r="P36" s="87">
        <f t="shared" si="4"/>
        <v>0</v>
      </c>
      <c r="Q36" s="91">
        <v>5</v>
      </c>
      <c r="R36" s="88">
        <f t="shared" si="5"/>
        <v>0</v>
      </c>
    </row>
    <row r="37" spans="1:18" ht="15" customHeight="1">
      <c r="A37" s="89" t="s">
        <v>35</v>
      </c>
      <c r="B37" s="81"/>
      <c r="C37" s="90">
        <v>100</v>
      </c>
      <c r="D37" s="101">
        <f t="shared" si="6"/>
        <v>0</v>
      </c>
      <c r="E37" s="91">
        <v>20</v>
      </c>
      <c r="F37" s="102">
        <f t="shared" si="7"/>
        <v>0</v>
      </c>
      <c r="G37" s="92" t="s">
        <v>3</v>
      </c>
      <c r="H37" s="81"/>
      <c r="I37" s="104">
        <v>15</v>
      </c>
      <c r="J37" s="101">
        <f t="shared" si="8"/>
        <v>0</v>
      </c>
      <c r="K37" s="93">
        <v>5</v>
      </c>
      <c r="L37" s="101">
        <f t="shared" si="9"/>
        <v>0</v>
      </c>
      <c r="M37" s="89" t="s">
        <v>97</v>
      </c>
      <c r="N37" s="81"/>
      <c r="O37" s="90">
        <v>45</v>
      </c>
      <c r="P37" s="87">
        <f t="shared" si="4"/>
        <v>0</v>
      </c>
      <c r="Q37" s="91">
        <v>7</v>
      </c>
      <c r="R37" s="88">
        <f t="shared" si="5"/>
        <v>0</v>
      </c>
    </row>
    <row r="38" spans="1:18" ht="15" customHeight="1">
      <c r="A38" s="94" t="s">
        <v>33</v>
      </c>
      <c r="B38" s="81"/>
      <c r="C38" s="112">
        <v>270</v>
      </c>
      <c r="D38" s="101">
        <f t="shared" si="6"/>
        <v>0</v>
      </c>
      <c r="E38" s="91">
        <v>60</v>
      </c>
      <c r="F38" s="102">
        <f t="shared" si="7"/>
        <v>0</v>
      </c>
      <c r="G38" s="92" t="s">
        <v>16</v>
      </c>
      <c r="H38" s="81"/>
      <c r="I38" s="104">
        <v>60</v>
      </c>
      <c r="J38" s="101">
        <f t="shared" si="8"/>
        <v>0</v>
      </c>
      <c r="K38" s="93">
        <v>10</v>
      </c>
      <c r="L38" s="101">
        <f t="shared" si="9"/>
        <v>0</v>
      </c>
      <c r="M38" s="89" t="s">
        <v>98</v>
      </c>
      <c r="N38" s="81"/>
      <c r="O38" s="90">
        <v>15</v>
      </c>
      <c r="P38" s="87">
        <f t="shared" si="4"/>
        <v>0</v>
      </c>
      <c r="Q38" s="91">
        <v>5</v>
      </c>
      <c r="R38" s="88">
        <f t="shared" si="5"/>
        <v>0</v>
      </c>
    </row>
    <row r="39" spans="1:18" ht="15" customHeight="1">
      <c r="A39" s="96" t="s">
        <v>53</v>
      </c>
      <c r="B39" s="97"/>
      <c r="C39" s="98"/>
      <c r="D39" s="98"/>
      <c r="E39" s="98"/>
      <c r="F39" s="99"/>
      <c r="G39" s="92" t="s">
        <v>112</v>
      </c>
      <c r="H39" s="81"/>
      <c r="I39" s="104">
        <v>100</v>
      </c>
      <c r="J39" s="101">
        <f t="shared" si="8"/>
        <v>0</v>
      </c>
      <c r="K39" s="84">
        <v>20</v>
      </c>
      <c r="L39" s="101">
        <f t="shared" si="9"/>
        <v>0</v>
      </c>
      <c r="M39" s="89" t="s">
        <v>49</v>
      </c>
      <c r="N39" s="81"/>
      <c r="O39" s="90">
        <v>10</v>
      </c>
      <c r="P39" s="87">
        <f t="shared" si="4"/>
        <v>0</v>
      </c>
      <c r="Q39" s="91">
        <v>2</v>
      </c>
      <c r="R39" s="88">
        <f t="shared" si="5"/>
        <v>0</v>
      </c>
    </row>
    <row r="40" spans="1:18" ht="15" customHeight="1">
      <c r="A40" s="85" t="s">
        <v>54</v>
      </c>
      <c r="B40" s="81"/>
      <c r="C40" s="90">
        <v>25</v>
      </c>
      <c r="D40" s="101">
        <f aca="true" t="shared" si="10" ref="D40:D59">SUM(B40*C40)</f>
        <v>0</v>
      </c>
      <c r="E40" s="91">
        <v>5</v>
      </c>
      <c r="F40" s="101">
        <f aca="true" t="shared" si="11" ref="F40:F59">SUM(B40*E40)</f>
        <v>0</v>
      </c>
      <c r="G40" s="92" t="s">
        <v>15</v>
      </c>
      <c r="H40" s="81"/>
      <c r="I40" s="104">
        <v>10</v>
      </c>
      <c r="J40" s="101">
        <f t="shared" si="8"/>
        <v>0</v>
      </c>
      <c r="K40" s="93">
        <v>5</v>
      </c>
      <c r="L40" s="101">
        <f t="shared" si="9"/>
        <v>0</v>
      </c>
      <c r="M40" s="92" t="s">
        <v>115</v>
      </c>
      <c r="N40" s="81"/>
      <c r="O40" s="104">
        <v>80</v>
      </c>
      <c r="P40" s="87">
        <f t="shared" si="4"/>
        <v>0</v>
      </c>
      <c r="Q40" s="93">
        <v>15</v>
      </c>
      <c r="R40" s="88">
        <f t="shared" si="5"/>
        <v>0</v>
      </c>
    </row>
    <row r="41" spans="1:18" ht="15" customHeight="1">
      <c r="A41" s="89" t="s">
        <v>55</v>
      </c>
      <c r="B41" s="81"/>
      <c r="C41" s="90">
        <v>50</v>
      </c>
      <c r="D41" s="101">
        <f t="shared" si="10"/>
        <v>0</v>
      </c>
      <c r="E41" s="91">
        <v>15</v>
      </c>
      <c r="F41" s="101">
        <f t="shared" si="11"/>
        <v>0</v>
      </c>
      <c r="G41" s="92" t="s">
        <v>17</v>
      </c>
      <c r="H41" s="81"/>
      <c r="I41" s="104">
        <v>75</v>
      </c>
      <c r="J41" s="101">
        <f t="shared" si="8"/>
        <v>0</v>
      </c>
      <c r="K41" s="93">
        <v>15</v>
      </c>
      <c r="L41" s="101">
        <f t="shared" si="9"/>
        <v>0</v>
      </c>
      <c r="M41" s="89" t="s">
        <v>99</v>
      </c>
      <c r="N41" s="81"/>
      <c r="O41" s="90">
        <v>10</v>
      </c>
      <c r="P41" s="87">
        <f t="shared" si="4"/>
        <v>0</v>
      </c>
      <c r="Q41" s="91">
        <v>3</v>
      </c>
      <c r="R41" s="88">
        <f t="shared" si="5"/>
        <v>0</v>
      </c>
    </row>
    <row r="42" spans="1:18" ht="15" customHeight="1">
      <c r="A42" s="92" t="s">
        <v>56</v>
      </c>
      <c r="B42" s="81"/>
      <c r="C42" s="104">
        <v>200</v>
      </c>
      <c r="D42" s="101">
        <f t="shared" si="10"/>
        <v>0</v>
      </c>
      <c r="E42" s="93">
        <v>30</v>
      </c>
      <c r="F42" s="101">
        <f t="shared" si="11"/>
        <v>0</v>
      </c>
      <c r="G42" s="92" t="s">
        <v>18</v>
      </c>
      <c r="H42" s="81"/>
      <c r="I42" s="104">
        <v>150</v>
      </c>
      <c r="J42" s="101">
        <f t="shared" si="8"/>
        <v>0</v>
      </c>
      <c r="K42" s="93">
        <v>20</v>
      </c>
      <c r="L42" s="101">
        <f t="shared" si="9"/>
        <v>0</v>
      </c>
      <c r="M42" s="89" t="s">
        <v>100</v>
      </c>
      <c r="N42" s="81"/>
      <c r="O42" s="90">
        <v>20</v>
      </c>
      <c r="P42" s="87">
        <f t="shared" si="4"/>
        <v>0</v>
      </c>
      <c r="Q42" s="91">
        <v>3</v>
      </c>
      <c r="R42" s="88">
        <f t="shared" si="5"/>
        <v>0</v>
      </c>
    </row>
    <row r="43" spans="1:18" ht="15" customHeight="1">
      <c r="A43" s="89" t="s">
        <v>4</v>
      </c>
      <c r="B43" s="81"/>
      <c r="C43" s="90">
        <v>250</v>
      </c>
      <c r="D43" s="101">
        <f t="shared" si="10"/>
        <v>0</v>
      </c>
      <c r="E43" s="91">
        <v>30</v>
      </c>
      <c r="F43" s="101">
        <f t="shared" si="11"/>
        <v>0</v>
      </c>
      <c r="G43" s="92" t="s">
        <v>138</v>
      </c>
      <c r="H43" s="81"/>
      <c r="I43" s="104">
        <v>20</v>
      </c>
      <c r="J43" s="101">
        <f t="shared" si="8"/>
        <v>0</v>
      </c>
      <c r="K43" s="113">
        <v>4</v>
      </c>
      <c r="L43" s="101">
        <f t="shared" si="9"/>
        <v>0</v>
      </c>
      <c r="M43" s="89" t="s">
        <v>101</v>
      </c>
      <c r="N43" s="81"/>
      <c r="O43" s="90">
        <v>10</v>
      </c>
      <c r="P43" s="87">
        <f t="shared" si="4"/>
        <v>0</v>
      </c>
      <c r="Q43" s="91">
        <v>7</v>
      </c>
      <c r="R43" s="88">
        <f t="shared" si="5"/>
        <v>0</v>
      </c>
    </row>
    <row r="44" spans="1:18" ht="15" customHeight="1">
      <c r="A44" s="89" t="s">
        <v>124</v>
      </c>
      <c r="B44" s="81"/>
      <c r="C44" s="90">
        <v>340</v>
      </c>
      <c r="D44" s="101">
        <f t="shared" si="10"/>
        <v>0</v>
      </c>
      <c r="E44" s="91">
        <v>45</v>
      </c>
      <c r="F44" s="101">
        <f t="shared" si="11"/>
        <v>0</v>
      </c>
      <c r="G44" s="92" t="s">
        <v>205</v>
      </c>
      <c r="H44" s="81"/>
      <c r="I44" s="104">
        <v>10</v>
      </c>
      <c r="J44" s="101">
        <f t="shared" si="8"/>
        <v>0</v>
      </c>
      <c r="K44" s="113">
        <v>5</v>
      </c>
      <c r="L44" s="101">
        <f t="shared" si="9"/>
        <v>0</v>
      </c>
      <c r="M44" s="89" t="s">
        <v>102</v>
      </c>
      <c r="N44" s="81"/>
      <c r="O44" s="90">
        <v>20</v>
      </c>
      <c r="P44" s="87">
        <f t="shared" si="4"/>
        <v>0</v>
      </c>
      <c r="Q44" s="91">
        <v>10</v>
      </c>
      <c r="R44" s="88">
        <f t="shared" si="5"/>
        <v>0</v>
      </c>
    </row>
    <row r="45" spans="1:18" ht="15" customHeight="1">
      <c r="A45" s="89" t="s">
        <v>125</v>
      </c>
      <c r="B45" s="81"/>
      <c r="C45" s="90">
        <v>420</v>
      </c>
      <c r="D45" s="101">
        <f t="shared" si="10"/>
        <v>0</v>
      </c>
      <c r="E45" s="91">
        <v>60</v>
      </c>
      <c r="F45" s="101">
        <f t="shared" si="11"/>
        <v>0</v>
      </c>
      <c r="G45" s="92" t="s">
        <v>19</v>
      </c>
      <c r="H45" s="81"/>
      <c r="I45" s="104">
        <v>75</v>
      </c>
      <c r="J45" s="101">
        <f t="shared" si="8"/>
        <v>0</v>
      </c>
      <c r="K45" s="113">
        <v>11</v>
      </c>
      <c r="L45" s="101">
        <f t="shared" si="9"/>
        <v>0</v>
      </c>
      <c r="M45" s="89" t="s">
        <v>5</v>
      </c>
      <c r="N45" s="81"/>
      <c r="O45" s="90">
        <v>20</v>
      </c>
      <c r="P45" s="87">
        <f t="shared" si="4"/>
        <v>0</v>
      </c>
      <c r="Q45" s="91">
        <v>5</v>
      </c>
      <c r="R45" s="88">
        <f t="shared" si="5"/>
        <v>0</v>
      </c>
    </row>
    <row r="46" spans="1:18" ht="15" customHeight="1">
      <c r="A46" s="92" t="s">
        <v>57</v>
      </c>
      <c r="B46" s="81"/>
      <c r="C46" s="104">
        <v>225</v>
      </c>
      <c r="D46" s="101">
        <f t="shared" si="10"/>
        <v>0</v>
      </c>
      <c r="E46" s="93">
        <v>30</v>
      </c>
      <c r="F46" s="101">
        <f t="shared" si="11"/>
        <v>0</v>
      </c>
      <c r="G46" s="92" t="s">
        <v>20</v>
      </c>
      <c r="H46" s="81"/>
      <c r="I46" s="104">
        <v>240</v>
      </c>
      <c r="J46" s="101">
        <f t="shared" si="8"/>
        <v>0</v>
      </c>
      <c r="K46" s="113">
        <v>30</v>
      </c>
      <c r="L46" s="101">
        <f t="shared" si="9"/>
        <v>0</v>
      </c>
      <c r="M46" s="89" t="s">
        <v>103</v>
      </c>
      <c r="N46" s="81"/>
      <c r="O46" s="90">
        <v>20</v>
      </c>
      <c r="P46" s="87">
        <f t="shared" si="4"/>
        <v>0</v>
      </c>
      <c r="Q46" s="91">
        <v>2</v>
      </c>
      <c r="R46" s="88">
        <f t="shared" si="5"/>
        <v>0</v>
      </c>
    </row>
    <row r="47" spans="1:18" ht="15" customHeight="1">
      <c r="A47" s="92" t="s">
        <v>58</v>
      </c>
      <c r="B47" s="81"/>
      <c r="C47" s="104">
        <v>70</v>
      </c>
      <c r="D47" s="101">
        <f t="shared" si="10"/>
        <v>0</v>
      </c>
      <c r="E47" s="93">
        <v>5</v>
      </c>
      <c r="F47" s="101">
        <f t="shared" si="11"/>
        <v>0</v>
      </c>
      <c r="G47" s="103" t="s">
        <v>120</v>
      </c>
      <c r="H47" s="81"/>
      <c r="I47" s="104">
        <v>450</v>
      </c>
      <c r="J47" s="101">
        <f t="shared" si="8"/>
        <v>0</v>
      </c>
      <c r="K47" s="113">
        <v>60</v>
      </c>
      <c r="L47" s="101">
        <f t="shared" si="9"/>
        <v>0</v>
      </c>
      <c r="M47" s="89" t="s">
        <v>104</v>
      </c>
      <c r="N47" s="81"/>
      <c r="O47" s="90">
        <v>180</v>
      </c>
      <c r="P47" s="87">
        <f t="shared" si="4"/>
        <v>0</v>
      </c>
      <c r="Q47" s="91">
        <v>30</v>
      </c>
      <c r="R47" s="88">
        <f t="shared" si="5"/>
        <v>0</v>
      </c>
    </row>
    <row r="48" spans="1:18" ht="15" customHeight="1">
      <c r="A48" s="92" t="s">
        <v>59</v>
      </c>
      <c r="B48" s="81"/>
      <c r="C48" s="104">
        <v>100</v>
      </c>
      <c r="D48" s="101">
        <f t="shared" si="10"/>
        <v>0</v>
      </c>
      <c r="E48" s="93">
        <v>15</v>
      </c>
      <c r="F48" s="101">
        <f t="shared" si="11"/>
        <v>0</v>
      </c>
      <c r="G48" s="92" t="s">
        <v>21</v>
      </c>
      <c r="H48" s="81"/>
      <c r="I48" s="104">
        <v>350</v>
      </c>
      <c r="J48" s="101">
        <f t="shared" si="8"/>
        <v>0</v>
      </c>
      <c r="K48" s="113">
        <v>55</v>
      </c>
      <c r="L48" s="101">
        <f t="shared" si="9"/>
        <v>0</v>
      </c>
      <c r="M48" s="89" t="s">
        <v>105</v>
      </c>
      <c r="N48" s="81"/>
      <c r="O48" s="90">
        <v>110</v>
      </c>
      <c r="P48" s="87">
        <f t="shared" si="4"/>
        <v>0</v>
      </c>
      <c r="Q48" s="91">
        <v>10</v>
      </c>
      <c r="R48" s="88">
        <f t="shared" si="5"/>
        <v>0</v>
      </c>
    </row>
    <row r="49" spans="1:18" ht="15" customHeight="1">
      <c r="A49" s="89" t="s">
        <v>60</v>
      </c>
      <c r="B49" s="81"/>
      <c r="C49" s="90">
        <v>40</v>
      </c>
      <c r="D49" s="101">
        <f t="shared" si="10"/>
        <v>0</v>
      </c>
      <c r="E49" s="91">
        <v>5</v>
      </c>
      <c r="F49" s="101">
        <f t="shared" si="11"/>
        <v>0</v>
      </c>
      <c r="G49" s="92" t="s">
        <v>22</v>
      </c>
      <c r="H49" s="81"/>
      <c r="I49" s="104">
        <v>10</v>
      </c>
      <c r="J49" s="101">
        <f t="shared" si="8"/>
        <v>0</v>
      </c>
      <c r="K49" s="113">
        <v>2</v>
      </c>
      <c r="L49" s="101">
        <f t="shared" si="9"/>
        <v>0</v>
      </c>
      <c r="M49" s="89" t="s">
        <v>106</v>
      </c>
      <c r="N49" s="81"/>
      <c r="O49" s="90">
        <v>5</v>
      </c>
      <c r="P49" s="87">
        <f t="shared" si="4"/>
        <v>0</v>
      </c>
      <c r="Q49" s="91">
        <v>2</v>
      </c>
      <c r="R49" s="88">
        <f t="shared" si="5"/>
        <v>0</v>
      </c>
    </row>
    <row r="50" spans="1:18" ht="15" customHeight="1">
      <c r="A50" s="89" t="s">
        <v>61</v>
      </c>
      <c r="B50" s="81"/>
      <c r="C50" s="90">
        <v>150</v>
      </c>
      <c r="D50" s="101">
        <f t="shared" si="10"/>
        <v>0</v>
      </c>
      <c r="E50" s="91">
        <v>25</v>
      </c>
      <c r="F50" s="101">
        <f t="shared" si="11"/>
        <v>0</v>
      </c>
      <c r="G50" s="92" t="s">
        <v>23</v>
      </c>
      <c r="H50" s="81"/>
      <c r="I50" s="104">
        <v>20</v>
      </c>
      <c r="J50" s="101">
        <f t="shared" si="8"/>
        <v>0</v>
      </c>
      <c r="K50" s="113">
        <v>4</v>
      </c>
      <c r="L50" s="101">
        <f t="shared" si="9"/>
        <v>0</v>
      </c>
      <c r="M50" s="89" t="s">
        <v>107</v>
      </c>
      <c r="N50" s="81"/>
      <c r="O50" s="90">
        <v>120</v>
      </c>
      <c r="P50" s="87">
        <f t="shared" si="4"/>
        <v>0</v>
      </c>
      <c r="Q50" s="91">
        <v>17</v>
      </c>
      <c r="R50" s="88">
        <f t="shared" si="5"/>
        <v>0</v>
      </c>
    </row>
    <row r="51" spans="1:18" ht="15" customHeight="1">
      <c r="A51" s="89" t="s">
        <v>62</v>
      </c>
      <c r="B51" s="81"/>
      <c r="C51" s="90">
        <v>75</v>
      </c>
      <c r="D51" s="101">
        <f t="shared" si="10"/>
        <v>0</v>
      </c>
      <c r="E51" s="91">
        <v>10</v>
      </c>
      <c r="F51" s="101">
        <f t="shared" si="11"/>
        <v>0</v>
      </c>
      <c r="G51" s="92" t="s">
        <v>24</v>
      </c>
      <c r="H51" s="81"/>
      <c r="I51" s="104">
        <v>10</v>
      </c>
      <c r="J51" s="101">
        <f t="shared" si="8"/>
        <v>0</v>
      </c>
      <c r="K51" s="113">
        <v>2</v>
      </c>
      <c r="L51" s="101">
        <f t="shared" si="9"/>
        <v>0</v>
      </c>
      <c r="M51" s="94" t="s">
        <v>108</v>
      </c>
      <c r="N51" s="81"/>
      <c r="O51" s="95">
        <v>10</v>
      </c>
      <c r="P51" s="87">
        <f t="shared" si="4"/>
        <v>0</v>
      </c>
      <c r="Q51" s="91">
        <v>3</v>
      </c>
      <c r="R51" s="88">
        <f t="shared" si="5"/>
        <v>0</v>
      </c>
    </row>
    <row r="52" spans="1:18" ht="15" customHeight="1">
      <c r="A52" s="89" t="s">
        <v>63</v>
      </c>
      <c r="B52" s="81"/>
      <c r="C52" s="90">
        <v>40</v>
      </c>
      <c r="D52" s="101">
        <f t="shared" si="10"/>
        <v>0</v>
      </c>
      <c r="E52" s="91">
        <v>3</v>
      </c>
      <c r="F52" s="101">
        <f t="shared" si="11"/>
        <v>0</v>
      </c>
      <c r="G52" s="92" t="s">
        <v>25</v>
      </c>
      <c r="H52" s="81"/>
      <c r="I52" s="104">
        <v>15</v>
      </c>
      <c r="J52" s="101">
        <f t="shared" si="8"/>
        <v>0</v>
      </c>
      <c r="K52" s="113">
        <v>3</v>
      </c>
      <c r="L52" s="101">
        <f t="shared" si="9"/>
        <v>0</v>
      </c>
      <c r="M52" s="89" t="s">
        <v>110</v>
      </c>
      <c r="N52" s="81"/>
      <c r="O52" s="90">
        <v>15</v>
      </c>
      <c r="P52" s="87">
        <f t="shared" si="4"/>
        <v>0</v>
      </c>
      <c r="Q52" s="91">
        <v>5</v>
      </c>
      <c r="R52" s="88">
        <f t="shared" si="5"/>
        <v>0</v>
      </c>
    </row>
    <row r="53" spans="1:18" ht="15" customHeight="1">
      <c r="A53" s="89" t="s">
        <v>64</v>
      </c>
      <c r="B53" s="81"/>
      <c r="C53" s="90">
        <v>230</v>
      </c>
      <c r="D53" s="101">
        <f t="shared" si="10"/>
        <v>0</v>
      </c>
      <c r="E53" s="91">
        <v>25</v>
      </c>
      <c r="F53" s="101">
        <f t="shared" si="11"/>
        <v>0</v>
      </c>
      <c r="G53" s="92" t="s">
        <v>123</v>
      </c>
      <c r="H53" s="81"/>
      <c r="I53" s="93"/>
      <c r="J53" s="101">
        <f t="shared" si="8"/>
        <v>0</v>
      </c>
      <c r="K53" s="113"/>
      <c r="L53" s="101">
        <f t="shared" si="9"/>
        <v>0</v>
      </c>
      <c r="M53" s="89" t="s">
        <v>109</v>
      </c>
      <c r="N53" s="81"/>
      <c r="O53" s="90">
        <v>15</v>
      </c>
      <c r="P53" s="87">
        <f t="shared" si="4"/>
        <v>0</v>
      </c>
      <c r="Q53" s="91">
        <v>5</v>
      </c>
      <c r="R53" s="88">
        <f t="shared" si="5"/>
        <v>0</v>
      </c>
    </row>
    <row r="54" spans="1:18" ht="15" customHeight="1">
      <c r="A54" s="89" t="s">
        <v>65</v>
      </c>
      <c r="B54" s="81"/>
      <c r="C54" s="90">
        <v>150</v>
      </c>
      <c r="D54" s="101">
        <f t="shared" si="10"/>
        <v>0</v>
      </c>
      <c r="E54" s="91">
        <v>25</v>
      </c>
      <c r="F54" s="101">
        <f t="shared" si="11"/>
        <v>0</v>
      </c>
      <c r="G54" s="92" t="s">
        <v>26</v>
      </c>
      <c r="H54" s="81"/>
      <c r="I54" s="104">
        <v>25</v>
      </c>
      <c r="J54" s="101">
        <f t="shared" si="8"/>
        <v>0</v>
      </c>
      <c r="K54" s="113">
        <v>5</v>
      </c>
      <c r="L54" s="101">
        <f t="shared" si="9"/>
        <v>0</v>
      </c>
      <c r="M54" s="89" t="s">
        <v>191</v>
      </c>
      <c r="N54" s="81"/>
      <c r="O54" s="90">
        <v>50</v>
      </c>
      <c r="P54" s="87">
        <f t="shared" si="4"/>
        <v>0</v>
      </c>
      <c r="Q54" s="91">
        <v>6</v>
      </c>
      <c r="R54" s="88">
        <f t="shared" si="5"/>
        <v>0</v>
      </c>
    </row>
    <row r="55" spans="1:18" ht="15" customHeight="1">
      <c r="A55" s="89" t="s">
        <v>126</v>
      </c>
      <c r="B55" s="81"/>
      <c r="C55" s="90">
        <v>250</v>
      </c>
      <c r="D55" s="101">
        <f t="shared" si="10"/>
        <v>0</v>
      </c>
      <c r="E55" s="91">
        <v>35</v>
      </c>
      <c r="F55" s="101">
        <f t="shared" si="11"/>
        <v>0</v>
      </c>
      <c r="G55" s="92" t="s">
        <v>27</v>
      </c>
      <c r="H55" s="81"/>
      <c r="I55" s="104">
        <v>50</v>
      </c>
      <c r="J55" s="101">
        <f t="shared" si="8"/>
        <v>0</v>
      </c>
      <c r="K55" s="114">
        <v>10</v>
      </c>
      <c r="L55" s="101">
        <f t="shared" si="9"/>
        <v>0</v>
      </c>
      <c r="M55" s="96" t="s">
        <v>177</v>
      </c>
      <c r="N55" s="81"/>
      <c r="O55" s="89"/>
      <c r="P55" s="89"/>
      <c r="Q55" s="89"/>
      <c r="R55" s="115"/>
    </row>
    <row r="56" spans="1:18" ht="15" customHeight="1">
      <c r="A56" s="89" t="s">
        <v>127</v>
      </c>
      <c r="B56" s="81"/>
      <c r="C56" s="90">
        <v>350</v>
      </c>
      <c r="D56" s="101">
        <f t="shared" si="10"/>
        <v>0</v>
      </c>
      <c r="E56" s="91">
        <v>50</v>
      </c>
      <c r="F56" s="101">
        <f t="shared" si="11"/>
        <v>0</v>
      </c>
      <c r="G56" s="92" t="s">
        <v>28</v>
      </c>
      <c r="H56" s="81"/>
      <c r="I56" s="104">
        <v>15</v>
      </c>
      <c r="J56" s="101">
        <f t="shared" si="8"/>
        <v>0</v>
      </c>
      <c r="K56" s="93">
        <v>3</v>
      </c>
      <c r="L56" s="101">
        <f t="shared" si="9"/>
        <v>0</v>
      </c>
      <c r="M56" s="89" t="s">
        <v>90</v>
      </c>
      <c r="N56" s="117"/>
      <c r="O56" s="90">
        <v>100</v>
      </c>
      <c r="P56" s="101">
        <f>SUM(N56*O56)</f>
        <v>0</v>
      </c>
      <c r="Q56" s="91">
        <v>25</v>
      </c>
      <c r="R56" s="118">
        <f>SUM(N56*Q56)</f>
        <v>0</v>
      </c>
    </row>
    <row r="57" spans="1:18" ht="15" customHeight="1">
      <c r="A57" s="94" t="s">
        <v>66</v>
      </c>
      <c r="B57" s="81"/>
      <c r="C57" s="95">
        <v>180</v>
      </c>
      <c r="D57" s="101">
        <f t="shared" si="10"/>
        <v>0</v>
      </c>
      <c r="E57" s="119">
        <v>25</v>
      </c>
      <c r="F57" s="101">
        <f t="shared" si="11"/>
        <v>0</v>
      </c>
      <c r="G57" s="92" t="s">
        <v>29</v>
      </c>
      <c r="H57" s="81"/>
      <c r="I57" s="104">
        <v>190</v>
      </c>
      <c r="J57" s="101">
        <f t="shared" si="8"/>
        <v>0</v>
      </c>
      <c r="K57" s="93">
        <v>15</v>
      </c>
      <c r="L57" s="101">
        <f t="shared" si="9"/>
        <v>0</v>
      </c>
      <c r="M57" s="89" t="s">
        <v>178</v>
      </c>
      <c r="N57" s="120"/>
      <c r="O57" s="91"/>
      <c r="P57" s="101">
        <f aca="true" t="shared" si="12" ref="P57:P63">SUM(N57*O57)</f>
        <v>0</v>
      </c>
      <c r="Q57" s="91">
        <v>10</v>
      </c>
      <c r="R57" s="118">
        <f aca="true" t="shared" si="13" ref="R57:R63">SUM(N57*Q57)</f>
        <v>0</v>
      </c>
    </row>
    <row r="58" spans="1:18" ht="15" customHeight="1">
      <c r="A58" s="92" t="s">
        <v>114</v>
      </c>
      <c r="B58" s="81"/>
      <c r="C58" s="93">
        <v>40</v>
      </c>
      <c r="D58" s="101">
        <f t="shared" si="10"/>
        <v>0</v>
      </c>
      <c r="E58" s="93">
        <v>5</v>
      </c>
      <c r="F58" s="101">
        <f t="shared" si="11"/>
        <v>0</v>
      </c>
      <c r="G58" s="92" t="s">
        <v>30</v>
      </c>
      <c r="H58" s="81"/>
      <c r="I58" s="104">
        <v>70</v>
      </c>
      <c r="J58" s="101">
        <f t="shared" si="8"/>
        <v>0</v>
      </c>
      <c r="K58" s="93">
        <v>10</v>
      </c>
      <c r="L58" s="101">
        <f t="shared" si="9"/>
        <v>0</v>
      </c>
      <c r="M58" s="89" t="s">
        <v>179</v>
      </c>
      <c r="N58" s="81"/>
      <c r="O58" s="91"/>
      <c r="P58" s="101">
        <f t="shared" si="12"/>
        <v>0</v>
      </c>
      <c r="Q58" s="91">
        <v>25</v>
      </c>
      <c r="R58" s="118">
        <f t="shared" si="13"/>
        <v>0</v>
      </c>
    </row>
    <row r="59" spans="1:18" ht="15" customHeight="1">
      <c r="A59" s="105" t="s">
        <v>206</v>
      </c>
      <c r="B59" s="81"/>
      <c r="C59" s="121">
        <v>15</v>
      </c>
      <c r="D59" s="101">
        <f t="shared" si="10"/>
        <v>0</v>
      </c>
      <c r="E59" s="93">
        <v>5</v>
      </c>
      <c r="F59" s="101">
        <f t="shared" si="11"/>
        <v>0</v>
      </c>
      <c r="G59" s="92" t="s">
        <v>211</v>
      </c>
      <c r="H59" s="81"/>
      <c r="I59" s="93">
        <v>250</v>
      </c>
      <c r="J59" s="101">
        <f t="shared" si="8"/>
        <v>0</v>
      </c>
      <c r="K59" s="93">
        <v>25</v>
      </c>
      <c r="L59" s="101">
        <f t="shared" si="9"/>
        <v>0</v>
      </c>
      <c r="M59" s="89" t="s">
        <v>180</v>
      </c>
      <c r="N59" s="81"/>
      <c r="O59" s="91"/>
      <c r="P59" s="101">
        <f t="shared" si="12"/>
        <v>0</v>
      </c>
      <c r="Q59" s="91">
        <v>10</v>
      </c>
      <c r="R59" s="118">
        <f t="shared" si="13"/>
        <v>0</v>
      </c>
    </row>
    <row r="60" spans="1:18" ht="15" customHeight="1">
      <c r="A60" s="96" t="s">
        <v>162</v>
      </c>
      <c r="B60" s="122"/>
      <c r="C60" s="91"/>
      <c r="D60" s="98"/>
      <c r="E60" s="98"/>
      <c r="F60" s="99"/>
      <c r="G60" s="105" t="s">
        <v>31</v>
      </c>
      <c r="H60" s="81"/>
      <c r="I60" s="106">
        <v>150</v>
      </c>
      <c r="J60" s="101">
        <f t="shared" si="8"/>
        <v>0</v>
      </c>
      <c r="K60" s="113">
        <v>20</v>
      </c>
      <c r="L60" s="101">
        <f t="shared" si="9"/>
        <v>0</v>
      </c>
      <c r="M60" s="89" t="s">
        <v>181</v>
      </c>
      <c r="N60" s="81"/>
      <c r="O60" s="91"/>
      <c r="P60" s="101">
        <f t="shared" si="12"/>
        <v>0</v>
      </c>
      <c r="Q60" s="91">
        <v>10</v>
      </c>
      <c r="R60" s="118">
        <f t="shared" si="13"/>
        <v>0</v>
      </c>
    </row>
    <row r="61" spans="1:18" ht="15" customHeight="1">
      <c r="A61" s="85" t="s">
        <v>9</v>
      </c>
      <c r="B61" s="117"/>
      <c r="C61" s="86">
        <v>100</v>
      </c>
      <c r="D61" s="101">
        <f>SUM(B61*C61)</f>
        <v>0</v>
      </c>
      <c r="E61" s="123">
        <v>10</v>
      </c>
      <c r="F61" s="124">
        <f>SUM(B61*E61)</f>
        <v>0</v>
      </c>
      <c r="G61" s="96" t="s">
        <v>157</v>
      </c>
      <c r="H61" s="107"/>
      <c r="I61" s="89"/>
      <c r="J61" s="99"/>
      <c r="K61" s="108"/>
      <c r="L61" s="109"/>
      <c r="M61" s="89" t="s">
        <v>182</v>
      </c>
      <c r="N61" s="81"/>
      <c r="O61" s="91"/>
      <c r="P61" s="101">
        <f t="shared" si="12"/>
        <v>0</v>
      </c>
      <c r="Q61" s="91">
        <v>15</v>
      </c>
      <c r="R61" s="118">
        <f t="shared" si="13"/>
        <v>0</v>
      </c>
    </row>
    <row r="62" spans="1:18" ht="15" customHeight="1">
      <c r="A62" s="89" t="s">
        <v>37</v>
      </c>
      <c r="B62" s="81"/>
      <c r="C62" s="91">
        <v>25</v>
      </c>
      <c r="D62" s="101">
        <f aca="true" t="shared" si="14" ref="D62:D80">SUM(B62*C62)</f>
        <v>0</v>
      </c>
      <c r="E62" s="86">
        <v>5</v>
      </c>
      <c r="F62" s="124">
        <f aca="true" t="shared" si="15" ref="F62:F80">SUM(B62*E62)</f>
        <v>0</v>
      </c>
      <c r="G62" s="80" t="s">
        <v>67</v>
      </c>
      <c r="H62" s="125"/>
      <c r="I62" s="84">
        <v>100</v>
      </c>
      <c r="J62" s="101">
        <f aca="true" t="shared" si="16" ref="J62:J85">SUM(H62*I62)</f>
        <v>0</v>
      </c>
      <c r="K62" s="93">
        <v>20</v>
      </c>
      <c r="L62" s="101">
        <f>SUM(H62*K62)</f>
        <v>0</v>
      </c>
      <c r="M62" s="89" t="s">
        <v>183</v>
      </c>
      <c r="N62" s="81"/>
      <c r="O62" s="91"/>
      <c r="P62" s="101">
        <f t="shared" si="12"/>
        <v>0</v>
      </c>
      <c r="Q62" s="91">
        <v>25</v>
      </c>
      <c r="R62" s="118">
        <f t="shared" si="13"/>
        <v>0</v>
      </c>
    </row>
    <row r="63" spans="1:18" ht="15" customHeight="1">
      <c r="A63" s="89" t="s">
        <v>40</v>
      </c>
      <c r="B63" s="81"/>
      <c r="C63" s="91">
        <v>75</v>
      </c>
      <c r="D63" s="101">
        <f t="shared" si="14"/>
        <v>0</v>
      </c>
      <c r="E63" s="91">
        <v>15</v>
      </c>
      <c r="F63" s="124">
        <f t="shared" si="15"/>
        <v>0</v>
      </c>
      <c r="G63" s="89" t="s">
        <v>68</v>
      </c>
      <c r="H63" s="125"/>
      <c r="I63" s="91">
        <v>50</v>
      </c>
      <c r="J63" s="101">
        <f t="shared" si="16"/>
        <v>0</v>
      </c>
      <c r="K63" s="91">
        <v>10</v>
      </c>
      <c r="L63" s="101">
        <f aca="true" t="shared" si="17" ref="L63:L85">SUM(H63*K63)</f>
        <v>0</v>
      </c>
      <c r="M63" s="89" t="s">
        <v>184</v>
      </c>
      <c r="N63" s="81"/>
      <c r="O63" s="91">
        <v>50</v>
      </c>
      <c r="P63" s="101">
        <f t="shared" si="12"/>
        <v>0</v>
      </c>
      <c r="Q63" s="91">
        <v>10</v>
      </c>
      <c r="R63" s="118">
        <f t="shared" si="13"/>
        <v>0</v>
      </c>
    </row>
    <row r="64" spans="1:18" ht="15" customHeight="1">
      <c r="A64" s="89" t="s">
        <v>41</v>
      </c>
      <c r="B64" s="81"/>
      <c r="C64" s="91">
        <v>140</v>
      </c>
      <c r="D64" s="101">
        <f t="shared" si="14"/>
        <v>0</v>
      </c>
      <c r="E64" s="91">
        <v>20</v>
      </c>
      <c r="F64" s="124">
        <f t="shared" si="15"/>
        <v>0</v>
      </c>
      <c r="G64" s="89" t="s">
        <v>69</v>
      </c>
      <c r="H64" s="125"/>
      <c r="I64" s="91">
        <v>100</v>
      </c>
      <c r="J64" s="101">
        <f t="shared" si="16"/>
        <v>0</v>
      </c>
      <c r="K64" s="91">
        <v>15</v>
      </c>
      <c r="L64" s="101">
        <f t="shared" si="17"/>
        <v>0</v>
      </c>
      <c r="M64" s="126" t="s">
        <v>152</v>
      </c>
      <c r="N64" s="81"/>
      <c r="O64" s="89"/>
      <c r="P64" s="101"/>
      <c r="Q64" s="89"/>
      <c r="R64" s="127"/>
    </row>
    <row r="65" spans="1:18" ht="15" customHeight="1">
      <c r="A65" s="89" t="s">
        <v>169</v>
      </c>
      <c r="B65" s="81"/>
      <c r="C65" s="91">
        <v>180</v>
      </c>
      <c r="D65" s="101">
        <f t="shared" si="14"/>
        <v>0</v>
      </c>
      <c r="E65" s="91">
        <v>25</v>
      </c>
      <c r="F65" s="124">
        <f t="shared" si="15"/>
        <v>0</v>
      </c>
      <c r="G65" s="89" t="s">
        <v>70</v>
      </c>
      <c r="H65" s="125"/>
      <c r="I65" s="91">
        <v>30</v>
      </c>
      <c r="J65" s="101">
        <f t="shared" si="16"/>
        <v>0</v>
      </c>
      <c r="K65" s="91">
        <v>5</v>
      </c>
      <c r="L65" s="101">
        <f t="shared" si="17"/>
        <v>0</v>
      </c>
      <c r="M65" s="128" t="s">
        <v>149</v>
      </c>
      <c r="N65" s="81"/>
      <c r="O65" s="129">
        <v>25</v>
      </c>
      <c r="P65" s="101">
        <f>SUM(N65*O65)</f>
        <v>0</v>
      </c>
      <c r="Q65" s="91">
        <v>2</v>
      </c>
      <c r="R65" s="127">
        <f>SUM(N65*Q65)</f>
        <v>0</v>
      </c>
    </row>
    <row r="66" spans="1:18" ht="15" customHeight="1">
      <c r="A66" s="89" t="s">
        <v>170</v>
      </c>
      <c r="B66" s="81"/>
      <c r="C66" s="91">
        <v>230</v>
      </c>
      <c r="D66" s="101">
        <f t="shared" si="14"/>
        <v>0</v>
      </c>
      <c r="E66" s="91">
        <v>30</v>
      </c>
      <c r="F66" s="124">
        <f t="shared" si="15"/>
        <v>0</v>
      </c>
      <c r="G66" s="89" t="s">
        <v>167</v>
      </c>
      <c r="H66" s="125"/>
      <c r="I66" s="91">
        <v>50</v>
      </c>
      <c r="J66" s="101">
        <f t="shared" si="16"/>
        <v>0</v>
      </c>
      <c r="K66" s="91">
        <v>10</v>
      </c>
      <c r="L66" s="101">
        <f t="shared" si="17"/>
        <v>0</v>
      </c>
      <c r="M66" s="130" t="s">
        <v>150</v>
      </c>
      <c r="N66" s="125"/>
      <c r="O66" s="131">
        <v>25</v>
      </c>
      <c r="P66" s="101">
        <f aca="true" t="shared" si="18" ref="P66:P75">SUM(N66*O66)</f>
        <v>0</v>
      </c>
      <c r="Q66" s="91">
        <v>2</v>
      </c>
      <c r="R66" s="127">
        <f aca="true" t="shared" si="19" ref="R66:R75">SUM(N66*Q66)</f>
        <v>0</v>
      </c>
    </row>
    <row r="67" spans="1:18" ht="15" customHeight="1">
      <c r="A67" s="89" t="s">
        <v>42</v>
      </c>
      <c r="B67" s="81"/>
      <c r="C67" s="91">
        <v>200</v>
      </c>
      <c r="D67" s="101">
        <f t="shared" si="14"/>
        <v>0</v>
      </c>
      <c r="E67" s="91">
        <v>30</v>
      </c>
      <c r="F67" s="124">
        <f t="shared" si="15"/>
        <v>0</v>
      </c>
      <c r="G67" s="89" t="s">
        <v>71</v>
      </c>
      <c r="H67" s="125"/>
      <c r="I67" s="91">
        <v>10</v>
      </c>
      <c r="J67" s="101">
        <f t="shared" si="16"/>
        <v>0</v>
      </c>
      <c r="K67" s="91">
        <v>5</v>
      </c>
      <c r="L67" s="101">
        <f t="shared" si="17"/>
        <v>0</v>
      </c>
      <c r="M67" s="130" t="s">
        <v>151</v>
      </c>
      <c r="N67" s="125"/>
      <c r="O67" s="132">
        <v>30</v>
      </c>
      <c r="P67" s="101">
        <f t="shared" si="18"/>
        <v>0</v>
      </c>
      <c r="Q67" s="91">
        <v>4</v>
      </c>
      <c r="R67" s="127">
        <f t="shared" si="19"/>
        <v>0</v>
      </c>
    </row>
    <row r="68" spans="1:18" ht="15" customHeight="1">
      <c r="A68" s="89" t="s">
        <v>171</v>
      </c>
      <c r="B68" s="81"/>
      <c r="C68" s="91">
        <v>150</v>
      </c>
      <c r="D68" s="101">
        <f t="shared" si="14"/>
        <v>0</v>
      </c>
      <c r="E68" s="91">
        <v>40</v>
      </c>
      <c r="F68" s="124">
        <f t="shared" si="15"/>
        <v>0</v>
      </c>
      <c r="G68" s="89" t="s">
        <v>72</v>
      </c>
      <c r="H68" s="125"/>
      <c r="I68" s="91">
        <v>30</v>
      </c>
      <c r="J68" s="101">
        <f t="shared" si="16"/>
        <v>0</v>
      </c>
      <c r="K68" s="91">
        <v>5</v>
      </c>
      <c r="L68" s="101">
        <f t="shared" si="17"/>
        <v>0</v>
      </c>
      <c r="M68" s="130" t="s">
        <v>143</v>
      </c>
      <c r="N68" s="125"/>
      <c r="O68" s="132">
        <v>35</v>
      </c>
      <c r="P68" s="101">
        <f t="shared" si="18"/>
        <v>0</v>
      </c>
      <c r="Q68" s="91">
        <v>5</v>
      </c>
      <c r="R68" s="127">
        <f t="shared" si="19"/>
        <v>0</v>
      </c>
    </row>
    <row r="69" spans="1:18" ht="15" customHeight="1">
      <c r="A69" s="89" t="s">
        <v>172</v>
      </c>
      <c r="B69" s="81"/>
      <c r="C69" s="91">
        <v>200</v>
      </c>
      <c r="D69" s="101">
        <f t="shared" si="14"/>
        <v>0</v>
      </c>
      <c r="E69" s="91">
        <v>60</v>
      </c>
      <c r="F69" s="124">
        <f t="shared" si="15"/>
        <v>0</v>
      </c>
      <c r="G69" s="89" t="s">
        <v>73</v>
      </c>
      <c r="H69" s="125"/>
      <c r="I69" s="91">
        <v>125</v>
      </c>
      <c r="J69" s="101">
        <f t="shared" si="16"/>
        <v>0</v>
      </c>
      <c r="K69" s="91">
        <v>15</v>
      </c>
      <c r="L69" s="101">
        <f t="shared" si="17"/>
        <v>0</v>
      </c>
      <c r="M69" s="130" t="s">
        <v>144</v>
      </c>
      <c r="N69" s="125"/>
      <c r="O69" s="132">
        <v>70</v>
      </c>
      <c r="P69" s="101">
        <f t="shared" si="18"/>
        <v>0</v>
      </c>
      <c r="Q69" s="91">
        <v>10</v>
      </c>
      <c r="R69" s="127">
        <f t="shared" si="19"/>
        <v>0</v>
      </c>
    </row>
    <row r="70" spans="1:18" ht="15" customHeight="1">
      <c r="A70" s="89" t="s">
        <v>173</v>
      </c>
      <c r="B70" s="81"/>
      <c r="C70" s="91">
        <v>400</v>
      </c>
      <c r="D70" s="101">
        <f t="shared" si="14"/>
        <v>0</v>
      </c>
      <c r="E70" s="91">
        <v>70</v>
      </c>
      <c r="F70" s="124">
        <f t="shared" si="15"/>
        <v>0</v>
      </c>
      <c r="G70" s="89" t="s">
        <v>74</v>
      </c>
      <c r="H70" s="125"/>
      <c r="I70" s="91">
        <v>30</v>
      </c>
      <c r="J70" s="101">
        <f t="shared" si="16"/>
        <v>0</v>
      </c>
      <c r="K70" s="91">
        <v>10</v>
      </c>
      <c r="L70" s="101">
        <f t="shared" si="17"/>
        <v>0</v>
      </c>
      <c r="M70" s="130" t="s">
        <v>145</v>
      </c>
      <c r="N70" s="125"/>
      <c r="O70" s="132">
        <v>10</v>
      </c>
      <c r="P70" s="101">
        <f t="shared" si="18"/>
        <v>0</v>
      </c>
      <c r="Q70" s="91">
        <v>4</v>
      </c>
      <c r="R70" s="127">
        <f t="shared" si="19"/>
        <v>0</v>
      </c>
    </row>
    <row r="71" spans="1:18" ht="15" customHeight="1">
      <c r="A71" s="89" t="s">
        <v>174</v>
      </c>
      <c r="B71" s="81"/>
      <c r="C71" s="91">
        <v>400</v>
      </c>
      <c r="D71" s="101">
        <f t="shared" si="14"/>
        <v>0</v>
      </c>
      <c r="E71" s="91">
        <v>70</v>
      </c>
      <c r="F71" s="124">
        <f t="shared" si="15"/>
        <v>0</v>
      </c>
      <c r="G71" s="89" t="s">
        <v>75</v>
      </c>
      <c r="H71" s="125"/>
      <c r="I71" s="91">
        <v>15</v>
      </c>
      <c r="J71" s="101">
        <f t="shared" si="16"/>
        <v>0</v>
      </c>
      <c r="K71" s="91">
        <v>5</v>
      </c>
      <c r="L71" s="101">
        <f t="shared" si="17"/>
        <v>0</v>
      </c>
      <c r="M71" s="130" t="s">
        <v>146</v>
      </c>
      <c r="N71" s="125"/>
      <c r="O71" s="132">
        <v>60</v>
      </c>
      <c r="P71" s="101">
        <f t="shared" si="18"/>
        <v>0</v>
      </c>
      <c r="Q71" s="91">
        <v>15</v>
      </c>
      <c r="R71" s="127">
        <f t="shared" si="19"/>
        <v>0</v>
      </c>
    </row>
    <row r="72" spans="1:18" ht="15" customHeight="1">
      <c r="A72" s="89" t="s">
        <v>175</v>
      </c>
      <c r="B72" s="81"/>
      <c r="C72" s="91">
        <v>400</v>
      </c>
      <c r="D72" s="101">
        <f t="shared" si="14"/>
        <v>0</v>
      </c>
      <c r="E72" s="91">
        <v>70</v>
      </c>
      <c r="F72" s="124">
        <f t="shared" si="15"/>
        <v>0</v>
      </c>
      <c r="G72" s="89" t="s">
        <v>176</v>
      </c>
      <c r="H72" s="125"/>
      <c r="I72" s="91">
        <v>45</v>
      </c>
      <c r="J72" s="101">
        <f t="shared" si="16"/>
        <v>0</v>
      </c>
      <c r="K72" s="91">
        <v>7</v>
      </c>
      <c r="L72" s="101">
        <f t="shared" si="17"/>
        <v>0</v>
      </c>
      <c r="M72" s="130" t="s">
        <v>147</v>
      </c>
      <c r="N72" s="125"/>
      <c r="O72" s="89">
        <v>25</v>
      </c>
      <c r="P72" s="101">
        <f t="shared" si="18"/>
        <v>0</v>
      </c>
      <c r="Q72" s="91">
        <v>4</v>
      </c>
      <c r="R72" s="127">
        <f t="shared" si="19"/>
        <v>0</v>
      </c>
    </row>
    <row r="73" spans="1:18" ht="15" customHeight="1">
      <c r="A73" s="89" t="s">
        <v>128</v>
      </c>
      <c r="B73" s="81"/>
      <c r="C73" s="91">
        <v>200</v>
      </c>
      <c r="D73" s="101">
        <f t="shared" si="14"/>
        <v>0</v>
      </c>
      <c r="E73" s="91">
        <v>70</v>
      </c>
      <c r="F73" s="124">
        <f t="shared" si="15"/>
        <v>0</v>
      </c>
      <c r="G73" s="89" t="s">
        <v>166</v>
      </c>
      <c r="H73" s="125"/>
      <c r="I73" s="91">
        <v>75</v>
      </c>
      <c r="J73" s="101">
        <f t="shared" si="16"/>
        <v>0</v>
      </c>
      <c r="K73" s="91">
        <v>12</v>
      </c>
      <c r="L73" s="101">
        <f t="shared" si="17"/>
        <v>0</v>
      </c>
      <c r="M73" s="92" t="s">
        <v>153</v>
      </c>
      <c r="N73" s="125"/>
      <c r="O73" s="89">
        <v>50</v>
      </c>
      <c r="P73" s="101">
        <f t="shared" si="18"/>
        <v>0</v>
      </c>
      <c r="Q73" s="91">
        <v>8</v>
      </c>
      <c r="R73" s="127">
        <f t="shared" si="19"/>
        <v>0</v>
      </c>
    </row>
    <row r="74" spans="1:18" s="133" customFormat="1" ht="15" customHeight="1">
      <c r="A74" s="89" t="s">
        <v>43</v>
      </c>
      <c r="B74" s="81"/>
      <c r="C74" s="91">
        <v>30</v>
      </c>
      <c r="D74" s="101">
        <f t="shared" si="14"/>
        <v>0</v>
      </c>
      <c r="E74" s="91">
        <v>5</v>
      </c>
      <c r="F74" s="124">
        <f t="shared" si="15"/>
        <v>0</v>
      </c>
      <c r="G74" s="89" t="s">
        <v>76</v>
      </c>
      <c r="H74" s="125"/>
      <c r="I74" s="91">
        <v>100</v>
      </c>
      <c r="J74" s="101">
        <f t="shared" si="16"/>
        <v>0</v>
      </c>
      <c r="K74" s="91">
        <v>5</v>
      </c>
      <c r="L74" s="101">
        <f t="shared" si="17"/>
        <v>0</v>
      </c>
      <c r="M74" s="92" t="s">
        <v>153</v>
      </c>
      <c r="N74" s="125"/>
      <c r="O74" s="89"/>
      <c r="P74" s="101">
        <f t="shared" si="18"/>
        <v>0</v>
      </c>
      <c r="Q74" s="89"/>
      <c r="R74" s="127">
        <f t="shared" si="19"/>
        <v>0</v>
      </c>
    </row>
    <row r="75" spans="1:18" s="133" customFormat="1" ht="15" customHeight="1">
      <c r="A75" s="89" t="s">
        <v>27</v>
      </c>
      <c r="B75" s="81"/>
      <c r="C75" s="91">
        <v>50</v>
      </c>
      <c r="D75" s="101">
        <f t="shared" si="14"/>
        <v>0</v>
      </c>
      <c r="E75" s="91">
        <v>10</v>
      </c>
      <c r="F75" s="124">
        <f t="shared" si="15"/>
        <v>0</v>
      </c>
      <c r="G75" s="89" t="s">
        <v>188</v>
      </c>
      <c r="H75" s="125"/>
      <c r="I75" s="91">
        <v>85</v>
      </c>
      <c r="J75" s="101">
        <f t="shared" si="16"/>
        <v>0</v>
      </c>
      <c r="K75" s="91">
        <v>13</v>
      </c>
      <c r="L75" s="101">
        <f t="shared" si="17"/>
        <v>0</v>
      </c>
      <c r="M75" s="92" t="s">
        <v>153</v>
      </c>
      <c r="N75" s="125"/>
      <c r="O75" s="92"/>
      <c r="P75" s="101">
        <f t="shared" si="18"/>
        <v>0</v>
      </c>
      <c r="Q75" s="92"/>
      <c r="R75" s="127">
        <f t="shared" si="19"/>
        <v>0</v>
      </c>
    </row>
    <row r="76" spans="1:18" s="133" customFormat="1" ht="15" customHeight="1">
      <c r="A76" s="89" t="s">
        <v>28</v>
      </c>
      <c r="B76" s="81"/>
      <c r="C76" s="91">
        <v>15</v>
      </c>
      <c r="D76" s="101">
        <f t="shared" si="14"/>
        <v>0</v>
      </c>
      <c r="E76" s="91">
        <v>3</v>
      </c>
      <c r="F76" s="124">
        <f t="shared" si="15"/>
        <v>0</v>
      </c>
      <c r="G76" s="89" t="s">
        <v>77</v>
      </c>
      <c r="H76" s="125"/>
      <c r="I76" s="91">
        <v>30</v>
      </c>
      <c r="J76" s="101">
        <f t="shared" si="16"/>
        <v>0</v>
      </c>
      <c r="K76" s="91">
        <v>10</v>
      </c>
      <c r="L76" s="101">
        <f t="shared" si="17"/>
        <v>0</v>
      </c>
      <c r="M76" s="156" t="s">
        <v>185</v>
      </c>
      <c r="N76" s="125"/>
      <c r="O76" s="92"/>
      <c r="P76" s="124"/>
      <c r="Q76" s="92"/>
      <c r="R76" s="88"/>
    </row>
    <row r="77" spans="1:18" s="133" customFormat="1" ht="15" customHeight="1">
      <c r="A77" s="89" t="s">
        <v>30</v>
      </c>
      <c r="B77" s="81"/>
      <c r="C77" s="91">
        <v>70</v>
      </c>
      <c r="D77" s="101">
        <f t="shared" si="14"/>
        <v>0</v>
      </c>
      <c r="E77" s="91">
        <v>10</v>
      </c>
      <c r="F77" s="124">
        <f t="shared" si="15"/>
        <v>0</v>
      </c>
      <c r="G77" s="89" t="s">
        <v>78</v>
      </c>
      <c r="H77" s="125"/>
      <c r="I77" s="91">
        <v>20</v>
      </c>
      <c r="J77" s="101">
        <f t="shared" si="16"/>
        <v>0</v>
      </c>
      <c r="K77" s="91">
        <v>5</v>
      </c>
      <c r="L77" s="101">
        <f t="shared" si="17"/>
        <v>0</v>
      </c>
      <c r="M77" s="116"/>
      <c r="N77" s="125"/>
      <c r="O77" s="89"/>
      <c r="P77" s="109"/>
      <c r="Q77" s="89"/>
      <c r="R77" s="118"/>
    </row>
    <row r="78" spans="1:18" s="133" customFormat="1" ht="15" customHeight="1">
      <c r="A78" s="92" t="s">
        <v>118</v>
      </c>
      <c r="B78" s="81"/>
      <c r="C78" s="93"/>
      <c r="D78" s="101">
        <f t="shared" si="14"/>
        <v>0</v>
      </c>
      <c r="E78" s="102"/>
      <c r="F78" s="124">
        <f t="shared" si="15"/>
        <v>0</v>
      </c>
      <c r="G78" s="89" t="s">
        <v>168</v>
      </c>
      <c r="H78" s="125"/>
      <c r="I78" s="91">
        <v>15</v>
      </c>
      <c r="J78" s="101">
        <f t="shared" si="16"/>
        <v>0</v>
      </c>
      <c r="K78" s="91">
        <v>5</v>
      </c>
      <c r="L78" s="101">
        <f t="shared" si="17"/>
        <v>0</v>
      </c>
      <c r="M78" s="116"/>
      <c r="N78" s="125"/>
      <c r="O78" s="89"/>
      <c r="P78" s="109"/>
      <c r="Q78" s="89"/>
      <c r="R78" s="118"/>
    </row>
    <row r="79" spans="1:18" s="133" customFormat="1" ht="15" customHeight="1">
      <c r="A79" s="89" t="s">
        <v>207</v>
      </c>
      <c r="B79" s="81"/>
      <c r="C79" s="91">
        <v>20</v>
      </c>
      <c r="D79" s="101">
        <f t="shared" si="14"/>
        <v>0</v>
      </c>
      <c r="E79" s="91">
        <v>4</v>
      </c>
      <c r="F79" s="124">
        <f t="shared" si="15"/>
        <v>0</v>
      </c>
      <c r="G79" s="92" t="s">
        <v>79</v>
      </c>
      <c r="H79" s="125"/>
      <c r="I79" s="93">
        <v>30</v>
      </c>
      <c r="J79" s="101">
        <f t="shared" si="16"/>
        <v>0</v>
      </c>
      <c r="K79" s="93">
        <v>10</v>
      </c>
      <c r="L79" s="101">
        <f t="shared" si="17"/>
        <v>0</v>
      </c>
      <c r="M79" s="116"/>
      <c r="N79" s="125"/>
      <c r="O79" s="89"/>
      <c r="P79" s="109"/>
      <c r="Q79" s="89"/>
      <c r="R79" s="118"/>
    </row>
    <row r="80" spans="1:18" s="133" customFormat="1" ht="15" customHeight="1">
      <c r="A80" s="89" t="s">
        <v>208</v>
      </c>
      <c r="B80" s="81"/>
      <c r="C80" s="91">
        <v>20</v>
      </c>
      <c r="D80" s="101">
        <f t="shared" si="14"/>
        <v>0</v>
      </c>
      <c r="E80" s="91">
        <v>5</v>
      </c>
      <c r="F80" s="124">
        <f t="shared" si="15"/>
        <v>0</v>
      </c>
      <c r="G80" s="89" t="s">
        <v>80</v>
      </c>
      <c r="H80" s="125"/>
      <c r="I80" s="91">
        <v>150</v>
      </c>
      <c r="J80" s="101">
        <f t="shared" si="16"/>
        <v>0</v>
      </c>
      <c r="K80" s="91">
        <v>25</v>
      </c>
      <c r="L80" s="101">
        <f t="shared" si="17"/>
        <v>0</v>
      </c>
      <c r="M80" s="116"/>
      <c r="N80" s="125"/>
      <c r="O80" s="89"/>
      <c r="P80" s="109"/>
      <c r="Q80" s="89"/>
      <c r="R80" s="118"/>
    </row>
    <row r="81" spans="1:18" s="133" customFormat="1" ht="15" customHeight="1">
      <c r="A81" s="89" t="s">
        <v>140</v>
      </c>
      <c r="B81" s="81"/>
      <c r="C81" s="91">
        <v>200</v>
      </c>
      <c r="D81" s="101">
        <f>SUM(B81*C81)</f>
        <v>0</v>
      </c>
      <c r="E81" s="91">
        <v>30</v>
      </c>
      <c r="F81" s="124">
        <f>SUM(B81*E81)</f>
        <v>0</v>
      </c>
      <c r="G81" s="89" t="s">
        <v>81</v>
      </c>
      <c r="H81" s="125"/>
      <c r="I81" s="91">
        <v>90</v>
      </c>
      <c r="J81" s="101">
        <f t="shared" si="16"/>
        <v>0</v>
      </c>
      <c r="K81" s="91">
        <v>15</v>
      </c>
      <c r="L81" s="101">
        <f t="shared" si="17"/>
        <v>0</v>
      </c>
      <c r="M81" s="116"/>
      <c r="N81" s="125"/>
      <c r="O81" s="89"/>
      <c r="P81" s="109"/>
      <c r="Q81" s="89"/>
      <c r="R81" s="118"/>
    </row>
    <row r="82" spans="1:18" s="133" customFormat="1" ht="15" customHeight="1">
      <c r="A82" s="89"/>
      <c r="B82" s="134"/>
      <c r="C82" s="89"/>
      <c r="D82" s="109"/>
      <c r="E82" s="89"/>
      <c r="F82" s="109"/>
      <c r="G82" s="89" t="s">
        <v>82</v>
      </c>
      <c r="H82" s="125"/>
      <c r="I82" s="91">
        <v>35</v>
      </c>
      <c r="J82" s="101">
        <f t="shared" si="16"/>
        <v>0</v>
      </c>
      <c r="K82" s="91">
        <v>10</v>
      </c>
      <c r="L82" s="101">
        <f t="shared" si="17"/>
        <v>0</v>
      </c>
      <c r="M82" s="116"/>
      <c r="N82" s="125"/>
      <c r="O82" s="89"/>
      <c r="P82" s="109"/>
      <c r="Q82" s="89"/>
      <c r="R82" s="118"/>
    </row>
    <row r="83" spans="1:18" s="133" customFormat="1" ht="15" customHeight="1">
      <c r="A83" s="89"/>
      <c r="B83" s="135"/>
      <c r="C83" s="89"/>
      <c r="D83" s="109"/>
      <c r="E83" s="89"/>
      <c r="F83" s="109"/>
      <c r="G83" s="89" t="s">
        <v>83</v>
      </c>
      <c r="H83" s="125"/>
      <c r="I83" s="91">
        <v>200</v>
      </c>
      <c r="J83" s="101">
        <f t="shared" si="16"/>
        <v>0</v>
      </c>
      <c r="K83" s="91">
        <v>25</v>
      </c>
      <c r="L83" s="101">
        <f t="shared" si="17"/>
        <v>0</v>
      </c>
      <c r="M83" s="116"/>
      <c r="N83" s="136"/>
      <c r="O83" s="116"/>
      <c r="P83" s="116"/>
      <c r="Q83" s="116"/>
      <c r="R83" s="137"/>
    </row>
    <row r="84" spans="1:18" s="133" customFormat="1" ht="15" customHeight="1">
      <c r="A84" s="89"/>
      <c r="B84" s="135"/>
      <c r="C84" s="89"/>
      <c r="D84" s="109"/>
      <c r="E84" s="109"/>
      <c r="F84" s="138"/>
      <c r="G84" s="89" t="s">
        <v>164</v>
      </c>
      <c r="H84" s="125"/>
      <c r="I84" s="91">
        <v>250</v>
      </c>
      <c r="J84" s="101">
        <f t="shared" si="16"/>
        <v>0</v>
      </c>
      <c r="K84" s="91">
        <v>38</v>
      </c>
      <c r="L84" s="101">
        <f t="shared" si="17"/>
        <v>0</v>
      </c>
      <c r="M84" s="116"/>
      <c r="N84" s="136"/>
      <c r="O84" s="89"/>
      <c r="P84" s="89"/>
      <c r="Q84" s="89"/>
      <c r="R84" s="115"/>
    </row>
    <row r="85" spans="1:18" s="133" customFormat="1" ht="15" customHeight="1">
      <c r="A85" s="89"/>
      <c r="B85" s="135"/>
      <c r="C85" s="89"/>
      <c r="D85" s="116"/>
      <c r="E85" s="116"/>
      <c r="F85" s="116"/>
      <c r="G85" s="89" t="s">
        <v>84</v>
      </c>
      <c r="H85" s="125"/>
      <c r="I85" s="91">
        <v>30</v>
      </c>
      <c r="J85" s="101">
        <f t="shared" si="16"/>
        <v>0</v>
      </c>
      <c r="K85" s="91">
        <v>5</v>
      </c>
      <c r="L85" s="101">
        <f t="shared" si="17"/>
        <v>0</v>
      </c>
      <c r="M85" s="116"/>
      <c r="N85" s="136"/>
      <c r="O85" s="89"/>
      <c r="P85" s="89"/>
      <c r="Q85" s="89"/>
      <c r="R85" s="115"/>
    </row>
    <row r="86" spans="1:18" s="133" customFormat="1" ht="15" customHeight="1">
      <c r="A86" s="89"/>
      <c r="B86" s="136"/>
      <c r="C86" s="89"/>
      <c r="D86" s="116"/>
      <c r="E86" s="116"/>
      <c r="F86" s="116"/>
      <c r="G86" s="139"/>
      <c r="H86" s="140"/>
      <c r="I86" s="139"/>
      <c r="J86" s="141"/>
      <c r="K86" s="141"/>
      <c r="L86" s="141"/>
      <c r="M86" s="116"/>
      <c r="N86" s="117"/>
      <c r="O86" s="89"/>
      <c r="P86" s="101"/>
      <c r="Q86" s="91"/>
      <c r="R86" s="118"/>
    </row>
    <row r="87" spans="1:18" s="133" customFormat="1" ht="15" customHeight="1">
      <c r="A87" s="89"/>
      <c r="B87" s="136"/>
      <c r="C87" s="142"/>
      <c r="D87" s="141">
        <f>SUM(D18:D86)</f>
        <v>0</v>
      </c>
      <c r="E87" s="141"/>
      <c r="F87" s="141">
        <f>SUM(F18:F86)</f>
        <v>0</v>
      </c>
      <c r="G87" s="155"/>
      <c r="H87" s="149"/>
      <c r="I87" s="145"/>
      <c r="J87" s="145">
        <f>SUM(J18:J86)</f>
        <v>0</v>
      </c>
      <c r="K87" s="146"/>
      <c r="L87" s="145">
        <f>SUM(L18:L86)</f>
        <v>0</v>
      </c>
      <c r="M87" s="147"/>
      <c r="N87" s="150"/>
      <c r="O87" s="148"/>
      <c r="P87" s="153">
        <f>SUM(P18:P86)</f>
        <v>0</v>
      </c>
      <c r="Q87" s="148"/>
      <c r="R87" s="154">
        <f>SUM(R18:R86)</f>
        <v>0</v>
      </c>
    </row>
    <row r="88" spans="1:18" s="133" customFormat="1" ht="15" customHeight="1">
      <c r="A88" s="57"/>
      <c r="B88" s="57"/>
      <c r="C88" s="57"/>
      <c r="D88" s="57"/>
      <c r="E88" s="57"/>
      <c r="F88" s="57"/>
      <c r="G88" s="151"/>
      <c r="H88" s="151"/>
      <c r="I88" s="57"/>
      <c r="J88" s="57"/>
      <c r="K88" s="58"/>
      <c r="L88" s="57"/>
      <c r="M88" s="57"/>
      <c r="N88" s="57"/>
      <c r="O88" s="55"/>
      <c r="P88" s="55"/>
      <c r="Q88" s="55"/>
      <c r="R88" s="56"/>
    </row>
    <row r="89" spans="1:18" s="133" customFormat="1" ht="15" customHeight="1">
      <c r="A89" s="144" t="s">
        <v>203</v>
      </c>
      <c r="B89" s="143"/>
      <c r="C89" s="143"/>
      <c r="D89" s="143"/>
      <c r="E89" s="143"/>
      <c r="F89" s="143"/>
      <c r="G89" s="152"/>
      <c r="H89" s="152"/>
      <c r="I89" s="57"/>
      <c r="J89" s="57"/>
      <c r="K89" s="58"/>
      <c r="L89" s="57"/>
      <c r="M89" s="57"/>
      <c r="N89" s="57"/>
      <c r="O89" s="55"/>
      <c r="P89" s="55"/>
      <c r="Q89" s="55"/>
      <c r="R89" s="56"/>
    </row>
    <row r="90" spans="1:18" s="133" customFormat="1" ht="1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8"/>
      <c r="L90" s="57"/>
      <c r="M90" s="57"/>
      <c r="N90" s="57"/>
      <c r="O90" s="55"/>
      <c r="P90" s="55"/>
      <c r="Q90" s="55"/>
      <c r="R90" s="56"/>
    </row>
    <row r="91" spans="1:18" s="133" customFormat="1" ht="1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8"/>
      <c r="L91" s="57"/>
      <c r="M91" s="57"/>
      <c r="N91" s="57"/>
      <c r="O91" s="55"/>
      <c r="P91" s="55"/>
      <c r="Q91" s="55"/>
      <c r="R91" s="56"/>
    </row>
    <row r="92" spans="1:18" s="133" customFormat="1" ht="1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8"/>
      <c r="L92" s="57"/>
      <c r="M92" s="57"/>
      <c r="N92" s="57"/>
      <c r="O92" s="55"/>
      <c r="P92" s="55"/>
      <c r="Q92" s="55"/>
      <c r="R92" s="56"/>
    </row>
    <row r="93" ht="1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9.75" customHeight="1"/>
    <row r="140" ht="9.75" customHeight="1"/>
  </sheetData>
  <sheetProtection password="CA69" sheet="1" objects="1" scenarios="1"/>
  <mergeCells count="5">
    <mergeCell ref="A14:N14"/>
    <mergeCell ref="A1:M2"/>
    <mergeCell ref="A4:N4"/>
    <mergeCell ref="A5:N5"/>
    <mergeCell ref="A6:N6"/>
  </mergeCells>
  <printOptions horizontalCentered="1" verticalCentered="1"/>
  <pageMargins left="0" right="0" top="0" bottom="0" header="0.2755905511811024" footer="0.35433070866141736"/>
  <pageSetup fitToHeight="1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57"/>
  <sheetViews>
    <sheetView showGridLines="0" workbookViewId="0" topLeftCell="A7">
      <selection activeCell="A7" sqref="A1:IV16384"/>
    </sheetView>
  </sheetViews>
  <sheetFormatPr defaultColWidth="11.421875" defaultRowHeight="12.75"/>
  <cols>
    <col min="1" max="1" width="27.28125" style="4" customWidth="1"/>
    <col min="2" max="2" width="31.28125" style="4" customWidth="1"/>
    <col min="3" max="3" width="11.421875" style="4" customWidth="1"/>
    <col min="4" max="4" width="15.421875" style="4" customWidth="1"/>
    <col min="5" max="16384" width="11.421875" style="4" customWidth="1"/>
  </cols>
  <sheetData>
    <row r="1" spans="1:8" ht="18" customHeight="1">
      <c r="A1" s="186" t="s">
        <v>129</v>
      </c>
      <c r="B1" s="187"/>
      <c r="C1" s="187"/>
      <c r="D1" s="187"/>
      <c r="E1" s="14"/>
      <c r="F1" s="14"/>
      <c r="G1" s="2"/>
      <c r="H1" s="3"/>
    </row>
    <row r="2" spans="1:8" s="7" customFormat="1" ht="18" customHeight="1" thickBot="1">
      <c r="A2" s="15"/>
      <c r="B2" s="53"/>
      <c r="C2" s="16"/>
      <c r="D2" s="16"/>
      <c r="E2" s="17"/>
      <c r="F2" s="17"/>
      <c r="G2" s="5"/>
      <c r="H2" s="6"/>
    </row>
    <row r="3" spans="1:8" s="7" customFormat="1" ht="32.25" customHeight="1" thickBot="1">
      <c r="A3" s="192"/>
      <c r="B3" s="193"/>
      <c r="C3" s="44" t="s">
        <v>142</v>
      </c>
      <c r="D3" s="45" t="s">
        <v>154</v>
      </c>
      <c r="E3" s="17"/>
      <c r="F3" s="17"/>
      <c r="G3" s="5"/>
      <c r="H3" s="6"/>
    </row>
    <row r="4" spans="1:4" ht="18" customHeight="1">
      <c r="A4" s="188" t="s">
        <v>149</v>
      </c>
      <c r="B4" s="189"/>
      <c r="C4" s="37">
        <f>SUM(Inventaire!N58)</f>
        <v>0</v>
      </c>
      <c r="D4" s="35">
        <f>SUM(C4*2)</f>
        <v>0</v>
      </c>
    </row>
    <row r="5" spans="1:4" ht="18" customHeight="1">
      <c r="A5" s="188" t="s">
        <v>150</v>
      </c>
      <c r="B5" s="189"/>
      <c r="C5" s="38">
        <f>SUM(Inventaire!N59)</f>
        <v>0</v>
      </c>
      <c r="D5" s="36">
        <f>SUM(C5*4)</f>
        <v>0</v>
      </c>
    </row>
    <row r="6" spans="1:4" ht="18" customHeight="1">
      <c r="A6" s="188" t="s">
        <v>151</v>
      </c>
      <c r="B6" s="189"/>
      <c r="C6" s="38">
        <f>SUM(Inventaire!N60)</f>
        <v>0</v>
      </c>
      <c r="D6" s="36">
        <f>SUM(C6*5)</f>
        <v>0</v>
      </c>
    </row>
    <row r="7" spans="1:4" ht="18" customHeight="1">
      <c r="A7" s="188" t="s">
        <v>143</v>
      </c>
      <c r="B7" s="189"/>
      <c r="C7" s="38">
        <f>SUM(Inventaire!N61)</f>
        <v>0</v>
      </c>
      <c r="D7" s="36">
        <f>SUM(C7*5.25)</f>
        <v>0</v>
      </c>
    </row>
    <row r="8" spans="1:4" ht="18" customHeight="1">
      <c r="A8" s="188" t="s">
        <v>144</v>
      </c>
      <c r="B8" s="189"/>
      <c r="C8" s="38">
        <f>SUM(Inventaire!N62)</f>
        <v>0</v>
      </c>
      <c r="D8" s="36">
        <f>SUM(C8*5)</f>
        <v>0</v>
      </c>
    </row>
    <row r="9" spans="1:4" ht="18" customHeight="1">
      <c r="A9" s="188" t="s">
        <v>145</v>
      </c>
      <c r="B9" s="189"/>
      <c r="C9" s="38">
        <f>SUM(Inventaire!N63)</f>
        <v>0</v>
      </c>
      <c r="D9" s="36">
        <f>SUM(C9*11.5)</f>
        <v>0</v>
      </c>
    </row>
    <row r="10" spans="1:4" ht="18" customHeight="1">
      <c r="A10" s="188" t="s">
        <v>146</v>
      </c>
      <c r="B10" s="189"/>
      <c r="C10" s="38">
        <f>SUM(Inventaire!N64)</f>
        <v>0</v>
      </c>
      <c r="D10" s="36">
        <f>SUM(C10*3)</f>
        <v>0</v>
      </c>
    </row>
    <row r="11" spans="1:4" ht="18" customHeight="1">
      <c r="A11" s="188" t="s">
        <v>147</v>
      </c>
      <c r="B11" s="189"/>
      <c r="C11" s="38">
        <f>SUM(Inventaire!N65)</f>
        <v>0</v>
      </c>
      <c r="D11" s="36">
        <f>SUM(C11*3.5)</f>
        <v>0</v>
      </c>
    </row>
    <row r="12" spans="1:4" ht="18" customHeight="1">
      <c r="A12" s="176" t="s">
        <v>153</v>
      </c>
      <c r="B12" s="177"/>
      <c r="C12" s="38">
        <f>SUM(Inventaire!N66)</f>
        <v>0</v>
      </c>
      <c r="D12" s="10"/>
    </row>
    <row r="13" spans="1:4" ht="18" customHeight="1">
      <c r="A13" s="176" t="s">
        <v>153</v>
      </c>
      <c r="B13" s="177"/>
      <c r="C13" s="38">
        <f>SUM(Inventaire!N67)</f>
        <v>0</v>
      </c>
      <c r="D13" s="10"/>
    </row>
    <row r="14" spans="1:4" ht="18" customHeight="1">
      <c r="A14" s="176" t="s">
        <v>153</v>
      </c>
      <c r="B14" s="177"/>
      <c r="C14" s="38">
        <f>SUM(Inventaire!N68)</f>
        <v>0</v>
      </c>
      <c r="D14" s="10"/>
    </row>
    <row r="15" spans="1:6" ht="18" customHeight="1" thickBot="1">
      <c r="A15" s="178" t="s">
        <v>142</v>
      </c>
      <c r="B15" s="179"/>
      <c r="C15" s="11"/>
      <c r="D15" s="39">
        <f>SUM(D4:D14)</f>
        <v>0</v>
      </c>
      <c r="F15" s="2"/>
    </row>
    <row r="16" spans="1:13" ht="18" customHeight="1">
      <c r="A16" s="18"/>
      <c r="B16" s="19"/>
      <c r="C16" s="20"/>
      <c r="D16" s="20"/>
      <c r="E16" s="20"/>
      <c r="F16" s="20"/>
      <c r="H16" s="12"/>
      <c r="I16" s="2"/>
      <c r="L16" s="13"/>
      <c r="M16" s="3"/>
    </row>
    <row r="17" spans="1:9" ht="18" customHeight="1">
      <c r="A17" s="186" t="s">
        <v>155</v>
      </c>
      <c r="B17" s="187"/>
      <c r="C17" s="187"/>
      <c r="D17" s="187"/>
      <c r="E17" s="21"/>
      <c r="F17" s="22"/>
      <c r="H17" s="12"/>
      <c r="I17" s="2"/>
    </row>
    <row r="18" spans="1:4" ht="18" customHeight="1" thickBot="1">
      <c r="A18" s="15"/>
      <c r="B18" s="15"/>
      <c r="C18" s="16"/>
      <c r="D18" s="16"/>
    </row>
    <row r="19" spans="1:4" ht="27.75" customHeight="1" thickBot="1">
      <c r="A19" s="192"/>
      <c r="B19" s="193"/>
      <c r="C19" s="44" t="s">
        <v>142</v>
      </c>
      <c r="D19" s="45" t="s">
        <v>154</v>
      </c>
    </row>
    <row r="20" spans="1:4" ht="18" customHeight="1">
      <c r="A20" s="190" t="s">
        <v>148</v>
      </c>
      <c r="B20" s="191"/>
      <c r="C20" s="1"/>
      <c r="D20" s="34">
        <f>SUM(C20*1.5)</f>
        <v>0</v>
      </c>
    </row>
    <row r="21" spans="1:4" ht="18" customHeight="1">
      <c r="A21" s="188" t="s">
        <v>149</v>
      </c>
      <c r="B21" s="189"/>
      <c r="C21" s="8"/>
      <c r="D21" s="35">
        <f>SUM(C21*2)</f>
        <v>0</v>
      </c>
    </row>
    <row r="22" spans="1:4" ht="18" customHeight="1">
      <c r="A22" s="188" t="s">
        <v>150</v>
      </c>
      <c r="B22" s="189"/>
      <c r="C22" s="9"/>
      <c r="D22" s="36">
        <f>SUM(C22*4)</f>
        <v>0</v>
      </c>
    </row>
    <row r="23" spans="1:4" ht="18" customHeight="1">
      <c r="A23" s="188" t="s">
        <v>151</v>
      </c>
      <c r="B23" s="189"/>
      <c r="C23" s="9"/>
      <c r="D23" s="36">
        <f>SUM(C23*5)</f>
        <v>0</v>
      </c>
    </row>
    <row r="24" spans="1:4" ht="18" customHeight="1">
      <c r="A24" s="188" t="s">
        <v>143</v>
      </c>
      <c r="B24" s="189"/>
      <c r="C24" s="9"/>
      <c r="D24" s="36">
        <f>SUM(C24*5.25)</f>
        <v>0</v>
      </c>
    </row>
    <row r="25" spans="1:4" ht="18" customHeight="1">
      <c r="A25" s="188" t="s">
        <v>144</v>
      </c>
      <c r="B25" s="189"/>
      <c r="C25" s="9"/>
      <c r="D25" s="36">
        <f>SUM(C25*5)</f>
        <v>0</v>
      </c>
    </row>
    <row r="26" spans="1:4" ht="18" customHeight="1">
      <c r="A26" s="188" t="s">
        <v>145</v>
      </c>
      <c r="B26" s="189"/>
      <c r="C26" s="9"/>
      <c r="D26" s="36">
        <f>SUM(C26*11.5)</f>
        <v>0</v>
      </c>
    </row>
    <row r="27" spans="1:4" ht="18" customHeight="1">
      <c r="A27" s="188" t="s">
        <v>146</v>
      </c>
      <c r="B27" s="189"/>
      <c r="C27" s="9"/>
      <c r="D27" s="36">
        <f>SUM(C27*3)</f>
        <v>0</v>
      </c>
    </row>
    <row r="28" spans="1:4" ht="18" customHeight="1">
      <c r="A28" s="188" t="s">
        <v>147</v>
      </c>
      <c r="B28" s="189"/>
      <c r="C28" s="9"/>
      <c r="D28" s="36">
        <f>SUM(C28*3.5)</f>
        <v>0</v>
      </c>
    </row>
    <row r="29" spans="1:4" ht="18" customHeight="1">
      <c r="A29" s="176" t="s">
        <v>153</v>
      </c>
      <c r="B29" s="177"/>
      <c r="C29" s="9"/>
      <c r="D29" s="10"/>
    </row>
    <row r="30" spans="1:4" ht="18" customHeight="1">
      <c r="A30" s="176" t="s">
        <v>153</v>
      </c>
      <c r="B30" s="177"/>
      <c r="C30" s="9"/>
      <c r="D30" s="10"/>
    </row>
    <row r="31" spans="1:4" ht="18" customHeight="1">
      <c r="A31" s="176" t="s">
        <v>153</v>
      </c>
      <c r="B31" s="177"/>
      <c r="C31" s="9"/>
      <c r="D31" s="10"/>
    </row>
    <row r="32" spans="1:4" ht="18" customHeight="1" thickBot="1">
      <c r="A32" s="178" t="s">
        <v>142</v>
      </c>
      <c r="B32" s="179"/>
      <c r="C32" s="11"/>
      <c r="D32" s="39">
        <f>SUM(D20:D31)</f>
        <v>0</v>
      </c>
    </row>
    <row r="34" ht="13.5" thickBot="1"/>
    <row r="35" spans="1:8" ht="18" customHeight="1">
      <c r="A35" s="46" t="s">
        <v>130</v>
      </c>
      <c r="B35" s="47"/>
      <c r="C35" s="47"/>
      <c r="D35" s="47"/>
      <c r="E35" s="46" t="s">
        <v>131</v>
      </c>
      <c r="F35" s="40">
        <f>SUM(Inventaire!F87+Inventaire!L87+Inventaire!R87)</f>
        <v>0</v>
      </c>
      <c r="H35" s="12"/>
    </row>
    <row r="36" spans="1:8" ht="18" customHeight="1">
      <c r="A36" s="180" t="s">
        <v>133</v>
      </c>
      <c r="B36" s="181"/>
      <c r="C36" s="181"/>
      <c r="D36" s="182"/>
      <c r="E36" s="48" t="s">
        <v>131</v>
      </c>
      <c r="F36" s="41">
        <f>SUM(D15)</f>
        <v>0</v>
      </c>
      <c r="H36" s="12"/>
    </row>
    <row r="37" spans="1:8" ht="18" customHeight="1">
      <c r="A37" s="183" t="s">
        <v>132</v>
      </c>
      <c r="B37" s="184"/>
      <c r="C37" s="184"/>
      <c r="D37" s="185"/>
      <c r="E37" s="48" t="s">
        <v>131</v>
      </c>
      <c r="F37" s="42">
        <f>SUM(D32)</f>
        <v>0</v>
      </c>
      <c r="H37" s="12"/>
    </row>
    <row r="38" spans="1:8" ht="18" customHeight="1">
      <c r="A38" s="48" t="s">
        <v>134</v>
      </c>
      <c r="B38" s="49"/>
      <c r="C38" s="49"/>
      <c r="D38" s="49"/>
      <c r="E38" s="48" t="s">
        <v>135</v>
      </c>
      <c r="F38" s="23">
        <v>7</v>
      </c>
      <c r="H38" s="12"/>
    </row>
    <row r="39" spans="1:8" ht="18" customHeight="1" thickBot="1">
      <c r="A39" s="50" t="s">
        <v>136</v>
      </c>
      <c r="B39" s="51"/>
      <c r="C39" s="51"/>
      <c r="D39" s="51"/>
      <c r="E39" s="50" t="s">
        <v>137</v>
      </c>
      <c r="F39" s="43">
        <f>SUM(F35:F37)*F38</f>
        <v>0</v>
      </c>
      <c r="H39" s="12"/>
    </row>
    <row r="40" ht="18" customHeight="1" thickBot="1"/>
    <row r="41" spans="1:6" ht="15" customHeight="1">
      <c r="A41" s="52" t="s">
        <v>156</v>
      </c>
      <c r="B41" s="24"/>
      <c r="C41" s="24"/>
      <c r="D41" s="24"/>
      <c r="E41" s="24"/>
      <c r="F41" s="25"/>
    </row>
    <row r="42" spans="1:6" ht="15" customHeight="1">
      <c r="A42" s="26"/>
      <c r="B42" s="27"/>
      <c r="C42" s="27"/>
      <c r="D42" s="27"/>
      <c r="E42" s="27"/>
      <c r="F42" s="28"/>
    </row>
    <row r="43" spans="1:6" ht="15" customHeight="1">
      <c r="A43" s="26"/>
      <c r="B43" s="29"/>
      <c r="C43" s="29"/>
      <c r="D43" s="29"/>
      <c r="E43" s="29"/>
      <c r="F43" s="30"/>
    </row>
    <row r="44" spans="1:6" ht="15" customHeight="1">
      <c r="A44" s="26"/>
      <c r="B44" s="29"/>
      <c r="C44" s="29"/>
      <c r="D44" s="29"/>
      <c r="E44" s="29"/>
      <c r="F44" s="30"/>
    </row>
    <row r="45" spans="1:6" ht="15" customHeight="1">
      <c r="A45" s="26"/>
      <c r="B45" s="29"/>
      <c r="C45" s="29"/>
      <c r="D45" s="29"/>
      <c r="E45" s="29"/>
      <c r="F45" s="30"/>
    </row>
    <row r="46" spans="1:6" ht="15" customHeight="1">
      <c r="A46" s="26"/>
      <c r="B46" s="29"/>
      <c r="C46" s="29"/>
      <c r="D46" s="29"/>
      <c r="E46" s="29"/>
      <c r="F46" s="30"/>
    </row>
    <row r="47" spans="1:6" ht="15" customHeight="1">
      <c r="A47" s="26"/>
      <c r="B47" s="29"/>
      <c r="C47" s="29"/>
      <c r="D47" s="29"/>
      <c r="E47" s="29"/>
      <c r="F47" s="30"/>
    </row>
    <row r="48" spans="1:6" ht="15" customHeight="1">
      <c r="A48" s="26"/>
      <c r="B48" s="29"/>
      <c r="C48" s="29"/>
      <c r="D48" s="29"/>
      <c r="E48" s="29"/>
      <c r="F48" s="30"/>
    </row>
    <row r="49" spans="1:6" ht="15" customHeight="1">
      <c r="A49" s="26"/>
      <c r="B49" s="29"/>
      <c r="C49" s="29"/>
      <c r="D49" s="29"/>
      <c r="E49" s="29"/>
      <c r="F49" s="30"/>
    </row>
    <row r="50" spans="1:6" ht="15" customHeight="1">
      <c r="A50" s="26"/>
      <c r="B50" s="29"/>
      <c r="C50" s="29"/>
      <c r="D50" s="29"/>
      <c r="E50" s="29"/>
      <c r="F50" s="30"/>
    </row>
    <row r="51" spans="1:6" ht="15" customHeight="1">
      <c r="A51" s="26"/>
      <c r="B51" s="29"/>
      <c r="C51" s="29"/>
      <c r="D51" s="29"/>
      <c r="E51" s="29"/>
      <c r="F51" s="30"/>
    </row>
    <row r="52" spans="1:6" ht="15" customHeight="1">
      <c r="A52" s="26"/>
      <c r="B52" s="29"/>
      <c r="C52" s="29"/>
      <c r="D52" s="29"/>
      <c r="E52" s="29"/>
      <c r="F52" s="30"/>
    </row>
    <row r="53" spans="1:6" ht="15" customHeight="1">
      <c r="A53" s="26"/>
      <c r="B53" s="29"/>
      <c r="C53" s="29"/>
      <c r="D53" s="29"/>
      <c r="E53" s="29"/>
      <c r="F53" s="30"/>
    </row>
    <row r="54" spans="1:6" ht="15" customHeight="1">
      <c r="A54" s="26"/>
      <c r="B54" s="29"/>
      <c r="C54" s="29"/>
      <c r="D54" s="29"/>
      <c r="E54" s="29"/>
      <c r="F54" s="30"/>
    </row>
    <row r="55" spans="1:6" ht="15" customHeight="1">
      <c r="A55" s="26"/>
      <c r="B55" s="29"/>
      <c r="C55" s="29"/>
      <c r="D55" s="29"/>
      <c r="E55" s="29"/>
      <c r="F55" s="30"/>
    </row>
    <row r="56" spans="1:6" ht="15" customHeight="1">
      <c r="A56" s="26"/>
      <c r="B56" s="29"/>
      <c r="C56" s="29"/>
      <c r="D56" s="29"/>
      <c r="E56" s="29"/>
      <c r="F56" s="30"/>
    </row>
    <row r="57" spans="1:6" ht="15" customHeight="1" thickBot="1">
      <c r="A57" s="31"/>
      <c r="B57" s="32"/>
      <c r="C57" s="32"/>
      <c r="D57" s="32"/>
      <c r="E57" s="32"/>
      <c r="F57" s="33"/>
    </row>
    <row r="58" ht="15" customHeight="1"/>
    <row r="59" ht="15" customHeight="1"/>
  </sheetData>
  <sheetProtection password="CA69" sheet="1" objects="1" scenarios="1"/>
  <mergeCells count="31">
    <mergeCell ref="A15:B15"/>
    <mergeCell ref="A13:B13"/>
    <mergeCell ref="A4:B4"/>
    <mergeCell ref="A5:B5"/>
    <mergeCell ref="A6:B6"/>
    <mergeCell ref="A7:B7"/>
    <mergeCell ref="A8:B8"/>
    <mergeCell ref="A9:B9"/>
    <mergeCell ref="A10:B10"/>
    <mergeCell ref="A11:B11"/>
    <mergeCell ref="A1:D1"/>
    <mergeCell ref="A3:B3"/>
    <mergeCell ref="A14:B14"/>
    <mergeCell ref="A12:B12"/>
    <mergeCell ref="A29:B29"/>
    <mergeCell ref="A30:B30"/>
    <mergeCell ref="A22:B22"/>
    <mergeCell ref="A23:B23"/>
    <mergeCell ref="A24:B24"/>
    <mergeCell ref="A25:B25"/>
    <mergeCell ref="A17:D17"/>
    <mergeCell ref="A26:B26"/>
    <mergeCell ref="A27:B27"/>
    <mergeCell ref="A28:B28"/>
    <mergeCell ref="A20:B20"/>
    <mergeCell ref="A21:B21"/>
    <mergeCell ref="A19:B19"/>
    <mergeCell ref="A31:B31"/>
    <mergeCell ref="A32:B32"/>
    <mergeCell ref="A36:D36"/>
    <mergeCell ref="A37:D37"/>
  </mergeCells>
  <printOptions/>
  <pageMargins left="0" right="0" top="0" bottom="0" header="0.5118110236220472" footer="0.5118110236220472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 Déménagement Rapide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Germain Adj Adm</dc:creator>
  <cp:keywords/>
  <dc:description/>
  <cp:lastModifiedBy>Vente_1</cp:lastModifiedBy>
  <cp:lastPrinted>2011-11-19T11:13:12Z</cp:lastPrinted>
  <dcterms:created xsi:type="dcterms:W3CDTF">2000-07-20T13:44:05Z</dcterms:created>
  <dcterms:modified xsi:type="dcterms:W3CDTF">2011-12-07T15:51:58Z</dcterms:modified>
  <cp:category/>
  <cp:version/>
  <cp:contentType/>
  <cp:contentStatus/>
</cp:coreProperties>
</file>